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amann8999/Downloads/"/>
    </mc:Choice>
  </mc:AlternateContent>
  <xr:revisionPtr revIDLastSave="0" documentId="13_ncr:1_{A2F48683-8BF2-3B47-AD25-C206DCECA476}" xr6:coauthVersionLast="47" xr6:coauthVersionMax="47" xr10:uidLastSave="{00000000-0000-0000-0000-000000000000}"/>
  <bookViews>
    <workbookView xWindow="0" yWindow="660" windowWidth="29400" windowHeight="16580" xr2:uid="{00000000-000D-0000-FFFF-FFFF00000000}"/>
  </bookViews>
  <sheets>
    <sheet name="Program" sheetId="1" r:id="rId1"/>
    <sheet name="Instructions" sheetId="2" r:id="rId2"/>
  </sheets>
  <definedNames>
    <definedName name="_xlnm._FilterDatabase" localSheetId="0" hidden="1">Program!$A$9:$H$9</definedName>
    <definedName name="_xlnm.Print_Area" localSheetId="0">Program!$A$1:$H$29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10" i="1" s="1"/>
  <c r="H10" i="1" s="1"/>
  <c r="G11" i="1" s="1"/>
  <c r="H11" i="1" s="1"/>
  <c r="G12" i="1" s="1"/>
  <c r="H12" i="1" l="1"/>
  <c r="G13" i="1" s="1"/>
  <c r="H13" i="1" l="1"/>
  <c r="G14" i="1" s="1"/>
  <c r="H14" i="1" s="1"/>
  <c r="G15" i="1" s="1"/>
  <c r="H15" i="1" l="1"/>
  <c r="G16" i="1" s="1"/>
  <c r="H16" i="1" s="1"/>
  <c r="G17" i="1" s="1"/>
  <c r="H17" i="1" s="1"/>
  <c r="G18" i="1" s="1"/>
  <c r="H18" i="1" s="1"/>
  <c r="H19" i="1"/>
  <c r="H20" i="1" l="1"/>
  <c r="G21" i="1" l="1"/>
  <c r="H21" i="1" s="1"/>
  <c r="G22" i="1" s="1"/>
  <c r="H22" i="1" s="1"/>
  <c r="G23" i="1" s="1"/>
  <c r="H23" i="1" l="1"/>
  <c r="G24" i="1" s="1"/>
  <c r="H24" i="1" s="1"/>
  <c r="G25" i="1" s="1"/>
  <c r="H25" i="1" l="1"/>
  <c r="G26" i="1" s="1"/>
  <c r="H26" i="1" s="1"/>
  <c r="G27" i="1" s="1"/>
  <c r="H27" i="1" s="1"/>
  <c r="G28" i="1" s="1"/>
  <c r="H28" i="1" s="1"/>
  <c r="G29" i="1" s="1"/>
  <c r="H29" i="1" s="1"/>
  <c r="G30" i="1" s="1"/>
  <c r="H30" i="1" s="1"/>
  <c r="H31" i="1" l="1"/>
  <c r="C6" i="1" s="1"/>
</calcChain>
</file>

<file path=xl/sharedStrings.xml><?xml version="1.0" encoding="utf-8"?>
<sst xmlns="http://schemas.openxmlformats.org/spreadsheetml/2006/main" count="92" uniqueCount="79">
  <si>
    <t>Event Date</t>
  </si>
  <si>
    <t>(required)</t>
  </si>
  <si>
    <t>Event Start Time</t>
  </si>
  <si>
    <t>Default Gap After (min)</t>
  </si>
  <si>
    <t>Used when a row's Gap After is blank</t>
  </si>
  <si>
    <t>Event End (calculated)</t>
  </si>
  <si>
    <t>Total Duration (min)</t>
  </si>
  <si>
    <t>Start DateTime (helper)</t>
  </si>
  <si>
    <t>#</t>
  </si>
  <si>
    <t>Session Title</t>
  </si>
  <si>
    <t>Speaker/Host</t>
  </si>
  <si>
    <t>Type</t>
  </si>
  <si>
    <t>Duration (min)</t>
  </si>
  <si>
    <t>Gap After (min)</t>
  </si>
  <si>
    <t>Start</t>
  </si>
  <si>
    <t>End</t>
  </si>
  <si>
    <t>Notes</t>
  </si>
  <si>
    <t>Talk</t>
  </si>
  <si>
    <t>Panel</t>
  </si>
  <si>
    <t>How to use this template</t>
  </si>
  <si>
    <t>Quick steps</t>
  </si>
  <si>
    <t>1) Go to the Program sheet and enter the Event Date and Event Start Time.</t>
  </si>
  <si>
    <t>2) Fill in each session's Title, Speaker, Type, and Duration (minutes).</t>
  </si>
  <si>
    <t>3) Optional: enter Gap After (minutes). If blank, the Default Gap After value is used.</t>
  </si>
  <si>
    <t>4) Start and End times will auto-calculate down the table.</t>
  </si>
  <si>
    <t>5) Event End and Total Duration update automatically from the last filled row.</t>
  </si>
  <si>
    <t>Tip: Keep sessions contiguous (avoid blank Duration rows in the middle).</t>
  </si>
  <si>
    <t>- Times are calculated as real date+time values. If your program crosses midnight, the date will roll over.</t>
  </si>
  <si>
    <t>- Add more sessions by copying an existing row (including formulas) downward.</t>
  </si>
  <si>
    <t>Session 1: Opening and Introduction</t>
  </si>
  <si>
    <t>Chair: C.K. Jung</t>
  </si>
  <si>
    <t>Opening</t>
  </si>
  <si>
    <t>Comiing to Stony Brook</t>
  </si>
  <si>
    <t>Video</t>
  </si>
  <si>
    <t xml:space="preserve">Frank Yang </t>
  </si>
  <si>
    <t>Discussion of Early Years</t>
  </si>
  <si>
    <t>The Prehistory</t>
  </si>
  <si>
    <t>Words from the Frank's Family</t>
  </si>
  <si>
    <t>Coffee/Tea Break</t>
  </si>
  <si>
    <t>Break</t>
  </si>
  <si>
    <t>Chair: G. Sterman</t>
  </si>
  <si>
    <t>Discussion of Frank's Teaching</t>
  </si>
  <si>
    <t>Frank Going to China in 1971</t>
  </si>
  <si>
    <t>Frank and the greater Stony Brook Community</t>
  </si>
  <si>
    <t>Reception</t>
  </si>
  <si>
    <t>C.N. "Frank" Yang and Stony Brook</t>
  </si>
  <si>
    <t>Talks</t>
  </si>
  <si>
    <t>Marilyn Simons</t>
  </si>
  <si>
    <t>300 minutes</t>
  </si>
  <si>
    <t>Early Meetings Frank and Jim Simons</t>
  </si>
  <si>
    <t>Recollections of a Friendship</t>
  </si>
  <si>
    <t>Gil Yang</t>
  </si>
  <si>
    <t>Welcome</t>
  </si>
  <si>
    <t>Recollection of working with Frank</t>
  </si>
  <si>
    <t>Andrea Goldsmith</t>
  </si>
  <si>
    <t>George Sterman</t>
  </si>
  <si>
    <t>Peter van Nieuwenhuizen</t>
  </si>
  <si>
    <t>Paul Grannis, Gene Sprouse, Jim Lattimer</t>
  </si>
  <si>
    <t>Discussion of Frank's Influence</t>
  </si>
  <si>
    <t>Carl Lejuez</t>
  </si>
  <si>
    <t>Tom Hemmick, Robert Shrock</t>
  </si>
  <si>
    <t>Jim Simons</t>
  </si>
  <si>
    <t>Zohar Komargodski</t>
  </si>
  <si>
    <t>Chang Kee Jung</t>
  </si>
  <si>
    <t>Barry Barish</t>
  </si>
  <si>
    <t>Amy Liao</t>
  </si>
  <si>
    <t>Remembrances from Outside Stony Brook</t>
  </si>
  <si>
    <t>Comments from the Provost</t>
  </si>
  <si>
    <t>Frank and the Department of Physics and Astronomy</t>
  </si>
  <si>
    <t>Session 2: Frank's Teaching, Legacy and Closing</t>
  </si>
  <si>
    <t>Talk w/ slides</t>
  </si>
  <si>
    <t>Panel/slide</t>
  </si>
  <si>
    <t>Talk/slide</t>
  </si>
  <si>
    <t>Alexander Zamolodchikov</t>
  </si>
  <si>
    <t>Frank Yang and Common Sense Physics</t>
  </si>
  <si>
    <t>The future of Yang-Mills theories</t>
  </si>
  <si>
    <t>Li Hua Yu, Yuefan Deng</t>
  </si>
  <si>
    <t>In memory of Frank Yang</t>
  </si>
  <si>
    <t>Jack Yongfeng Zhang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</si>
</sst>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mmm\ d\,\ yyyy\ h:mm\ AM/PM"/>
  </numFmts>
  <fonts count="16" x14ac:knownFonts="1">
    <font>
      <sz val="11"/>
      <color theme="1"/>
      <name val="Calibri"/>
      <family val="2"/>
      <scheme val="minor"/>
    </font>
    <font>
      <b/>
      <sz val="18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595959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3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sz val="11"/>
      <color rgb="FF0432FF"/>
      <name val="Calibri"/>
      <family val="2"/>
    </font>
    <font>
      <sz val="11"/>
      <color rgb="FF0432FF"/>
      <name val="Calibri (Body)"/>
    </font>
    <font>
      <sz val="11"/>
      <color rgb="FF0432FF"/>
      <name val="Calibri"/>
      <family val="2"/>
      <scheme val="minor"/>
    </font>
    <font>
      <sz val="12"/>
      <color rgb="FF0432FF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2A44"/>
      </patternFill>
    </fill>
    <fill>
      <patternFill patternType="solid">
        <fgColor rgb="FFFFF2CC"/>
      </patternFill>
    </fill>
    <fill>
      <patternFill patternType="solid">
        <fgColor rgb="FF203864"/>
      </patternFill>
    </fill>
    <fill>
      <patternFill patternType="solid">
        <fgColor rgb="FFE7EEF8"/>
      </patternFill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8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 wrapText="1"/>
    </xf>
    <xf numFmtId="0" fontId="3" fillId="0" borderId="0" xfId="0" applyFont="1"/>
    <xf numFmtId="165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8" fontId="7" fillId="5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6" borderId="2" xfId="0" applyFont="1" applyFill="1" applyBorder="1"/>
    <xf numFmtId="0" fontId="6" fillId="4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/>
    <xf numFmtId="0" fontId="11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4" fillId="6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8" fontId="15" fillId="5" borderId="2" xfId="0" applyNumberFormat="1" applyFont="1" applyFill="1" applyBorder="1" applyAlignment="1">
      <alignment horizontal="center" vertical="center" wrapText="1"/>
    </xf>
    <xf numFmtId="18" fontId="5" fillId="5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  <color rgb="FFE7EEF8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showGridLines="0" tabSelected="1" zoomScale="200" zoomScaleNormal="200" workbookViewId="0">
      <selection activeCell="G30" sqref="G30:H31"/>
    </sheetView>
  </sheetViews>
  <sheetFormatPr baseColWidth="10" defaultColWidth="8.83203125" defaultRowHeight="15" x14ac:dyDescent="0.2"/>
  <cols>
    <col min="1" max="1" width="4" customWidth="1"/>
    <col min="2" max="2" width="58.83203125" bestFit="1" customWidth="1"/>
    <col min="3" max="3" width="42.1640625" bestFit="1" customWidth="1"/>
    <col min="4" max="4" width="11" bestFit="1" customWidth="1"/>
    <col min="5" max="5" width="27.1640625" bestFit="1" customWidth="1"/>
    <col min="6" max="6" width="12.83203125" bestFit="1" customWidth="1"/>
    <col min="7" max="8" width="7.5" bestFit="1" customWidth="1"/>
  </cols>
  <sheetData>
    <row r="1" spans="1:8" ht="28" customHeight="1" x14ac:dyDescent="0.2">
      <c r="A1" s="30" t="s">
        <v>45</v>
      </c>
      <c r="B1" s="31"/>
      <c r="C1" s="31"/>
      <c r="D1" s="31"/>
      <c r="E1" s="31"/>
      <c r="F1" s="31"/>
      <c r="G1" s="31"/>
      <c r="H1" s="31"/>
    </row>
    <row r="3" spans="1:8" ht="18" customHeight="1" x14ac:dyDescent="0.2">
      <c r="B3" s="1" t="s">
        <v>0</v>
      </c>
      <c r="C3" s="2">
        <v>46093</v>
      </c>
      <c r="E3" s="3" t="s">
        <v>1</v>
      </c>
    </row>
    <row r="4" spans="1:8" ht="18" customHeight="1" x14ac:dyDescent="0.2">
      <c r="B4" s="1" t="s">
        <v>2</v>
      </c>
      <c r="C4" s="4">
        <v>0.54166666666666663</v>
      </c>
      <c r="E4" s="3" t="s">
        <v>1</v>
      </c>
    </row>
    <row r="5" spans="1:8" ht="18" customHeight="1" x14ac:dyDescent="0.2">
      <c r="B5" s="1" t="s">
        <v>3</v>
      </c>
      <c r="C5" s="5">
        <v>2</v>
      </c>
      <c r="E5" s="3" t="s">
        <v>4</v>
      </c>
    </row>
    <row r="6" spans="1:8" ht="18" customHeight="1" x14ac:dyDescent="0.2">
      <c r="B6" s="1" t="s">
        <v>5</v>
      </c>
      <c r="C6" s="6">
        <f>IFERROR(LOOKUP(2,1/(H10:H170&lt;&gt;""),H10:H170),"")</f>
        <v>0.75</v>
      </c>
    </row>
    <row r="7" spans="1:8" ht="18" customHeight="1" x14ac:dyDescent="0.2">
      <c r="B7" s="1" t="s">
        <v>6</v>
      </c>
      <c r="C7" s="7" t="s">
        <v>48</v>
      </c>
    </row>
    <row r="8" spans="1:8" x14ac:dyDescent="0.2">
      <c r="B8" s="8" t="s">
        <v>7</v>
      </c>
      <c r="C8" s="9">
        <f>IF(OR($C$3="",$C$4=""),"",$C$3+$C$4)</f>
        <v>46093.541666666664</v>
      </c>
    </row>
    <row r="9" spans="1:8" ht="20" customHeight="1" x14ac:dyDescent="0.2">
      <c r="A9" s="10" t="s">
        <v>8</v>
      </c>
      <c r="B9" s="19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19" t="s">
        <v>14</v>
      </c>
      <c r="H9" s="19" t="s">
        <v>15</v>
      </c>
    </row>
    <row r="10" spans="1:8" ht="18" customHeight="1" x14ac:dyDescent="0.2">
      <c r="A10" s="13">
        <v>1</v>
      </c>
      <c r="B10" s="20" t="s">
        <v>29</v>
      </c>
      <c r="C10" s="21" t="s">
        <v>30</v>
      </c>
      <c r="D10" s="16" t="s">
        <v>31</v>
      </c>
      <c r="E10" s="14">
        <v>3</v>
      </c>
      <c r="F10" s="14">
        <v>2</v>
      </c>
      <c r="G10" s="15">
        <f>IF(OR($E10="",$C$8=""),"",$C$8)</f>
        <v>46093.541666666664</v>
      </c>
      <c r="H10" s="15">
        <f t="shared" ref="H10" si="0">IF(OR($E10="",$G10=""),"",$G10 + $E10/1440)</f>
        <v>46093.543749999997</v>
      </c>
    </row>
    <row r="11" spans="1:8" ht="18" customHeight="1" x14ac:dyDescent="0.2">
      <c r="A11" s="13">
        <v>2</v>
      </c>
      <c r="B11" s="21" t="s">
        <v>52</v>
      </c>
      <c r="C11" s="21" t="s">
        <v>54</v>
      </c>
      <c r="D11" s="16" t="s">
        <v>17</v>
      </c>
      <c r="E11" s="14">
        <v>8</v>
      </c>
      <c r="F11" s="14">
        <v>2</v>
      </c>
      <c r="G11" s="15">
        <f t="shared" ref="G11:G18" si="1">IF(OR($E11="",$H10=""),"",$H10 + IF($F10="",$C$5,$F10)/1440)</f>
        <v>46093.545138888883</v>
      </c>
      <c r="H11" s="15">
        <f>IF(OR($E11="",$G11=""),"",$G11 + $E11/1440)</f>
        <v>46093.550694444442</v>
      </c>
    </row>
    <row r="12" spans="1:8" ht="18" customHeight="1" x14ac:dyDescent="0.2">
      <c r="A12" s="13">
        <v>3</v>
      </c>
      <c r="B12" s="22" t="s">
        <v>32</v>
      </c>
      <c r="C12" s="23" t="s">
        <v>34</v>
      </c>
      <c r="D12" s="24" t="s">
        <v>33</v>
      </c>
      <c r="E12" s="14">
        <v>5</v>
      </c>
      <c r="F12" s="14">
        <v>2</v>
      </c>
      <c r="G12" s="15">
        <f t="shared" si="1"/>
        <v>46093.552083333328</v>
      </c>
      <c r="H12" s="15">
        <f>IF(OR($E12="",$G12=""),"",$G12 + $E12/1440)</f>
        <v>46093.555555555547</v>
      </c>
    </row>
    <row r="13" spans="1:8" ht="18" customHeight="1" x14ac:dyDescent="0.2">
      <c r="A13" s="13">
        <v>4</v>
      </c>
      <c r="B13" s="22" t="s">
        <v>36</v>
      </c>
      <c r="C13" s="21" t="s">
        <v>55</v>
      </c>
      <c r="D13" s="16" t="s">
        <v>70</v>
      </c>
      <c r="E13" s="14">
        <v>20</v>
      </c>
      <c r="F13" s="14">
        <v>2</v>
      </c>
      <c r="G13" s="15">
        <f t="shared" si="1"/>
        <v>46093.556944444434</v>
      </c>
      <c r="H13" s="15">
        <f t="shared" ref="H13:H18" si="2">IF(OR($E13="",$G13=""),"",$G13 + $E13/1440)</f>
        <v>46093.570833333324</v>
      </c>
    </row>
    <row r="14" spans="1:8" ht="18" customHeight="1" x14ac:dyDescent="0.2">
      <c r="A14" s="13">
        <v>5</v>
      </c>
      <c r="B14" s="21" t="s">
        <v>53</v>
      </c>
      <c r="C14" s="21" t="s">
        <v>56</v>
      </c>
      <c r="D14" s="27" t="s">
        <v>17</v>
      </c>
      <c r="E14" s="25">
        <v>8</v>
      </c>
      <c r="F14" s="14">
        <v>2</v>
      </c>
      <c r="G14" s="15">
        <f t="shared" si="1"/>
        <v>46093.57222222221</v>
      </c>
      <c r="H14" s="15">
        <f t="shared" si="2"/>
        <v>46093.577777777769</v>
      </c>
    </row>
    <row r="15" spans="1:8" ht="18" customHeight="1" x14ac:dyDescent="0.2">
      <c r="A15" s="13">
        <v>6</v>
      </c>
      <c r="B15" s="21" t="s">
        <v>35</v>
      </c>
      <c r="C15" s="21" t="s">
        <v>57</v>
      </c>
      <c r="D15" s="28" t="s">
        <v>71</v>
      </c>
      <c r="E15" s="14">
        <v>9</v>
      </c>
      <c r="F15" s="14">
        <v>2</v>
      </c>
      <c r="G15" s="15">
        <f t="shared" si="1"/>
        <v>46093.579166666656</v>
      </c>
      <c r="H15" s="15">
        <f t="shared" si="2"/>
        <v>46093.585416666654</v>
      </c>
    </row>
    <row r="16" spans="1:8" ht="18" customHeight="1" x14ac:dyDescent="0.2">
      <c r="A16" s="13">
        <v>7</v>
      </c>
      <c r="B16" s="18" t="s">
        <v>66</v>
      </c>
      <c r="C16" s="17" t="s">
        <v>64</v>
      </c>
      <c r="D16" s="28" t="s">
        <v>72</v>
      </c>
      <c r="E16" s="14">
        <v>8</v>
      </c>
      <c r="F16" s="14">
        <v>2</v>
      </c>
      <c r="G16" s="15">
        <f t="shared" si="1"/>
        <v>46093.58680555554</v>
      </c>
      <c r="H16" s="15">
        <f t="shared" si="2"/>
        <v>46093.592361111099</v>
      </c>
    </row>
    <row r="17" spans="1:8" ht="18" customHeight="1" x14ac:dyDescent="0.2">
      <c r="A17" s="13">
        <v>8</v>
      </c>
      <c r="B17" s="21" t="s">
        <v>37</v>
      </c>
      <c r="C17" s="21" t="s">
        <v>51</v>
      </c>
      <c r="D17" s="28" t="s">
        <v>17</v>
      </c>
      <c r="E17" s="14">
        <v>5</v>
      </c>
      <c r="F17" s="14">
        <v>2</v>
      </c>
      <c r="G17" s="15">
        <f t="shared" si="1"/>
        <v>46093.593749999985</v>
      </c>
      <c r="H17" s="15">
        <f t="shared" si="2"/>
        <v>46093.597222222204</v>
      </c>
    </row>
    <row r="18" spans="1:8" ht="18" customHeight="1" x14ac:dyDescent="0.2">
      <c r="A18" s="13">
        <v>9</v>
      </c>
      <c r="B18" s="21" t="s">
        <v>58</v>
      </c>
      <c r="C18" s="21" t="s">
        <v>76</v>
      </c>
      <c r="D18" s="28" t="s">
        <v>46</v>
      </c>
      <c r="E18" s="14">
        <v>8</v>
      </c>
      <c r="F18" s="14">
        <v>0</v>
      </c>
      <c r="G18" s="15">
        <f t="shared" si="1"/>
        <v>46093.598611111091</v>
      </c>
      <c r="H18" s="32">
        <f t="shared" si="2"/>
        <v>46093.60416666665</v>
      </c>
    </row>
    <row r="19" spans="1:8" ht="18" customHeight="1" x14ac:dyDescent="0.2">
      <c r="A19" s="13">
        <v>10</v>
      </c>
      <c r="B19" s="20" t="s">
        <v>38</v>
      </c>
      <c r="C19" s="21"/>
      <c r="D19" s="28" t="s">
        <v>39</v>
      </c>
      <c r="E19" s="14">
        <v>30</v>
      </c>
      <c r="F19" s="14">
        <v>0</v>
      </c>
      <c r="G19" s="33">
        <v>0.60416666666666663</v>
      </c>
      <c r="H19" s="33">
        <f t="shared" ref="H19:H24" si="3">IF(OR($E19="",$G19=""),"",$G19 + $E19/1440)</f>
        <v>0.625</v>
      </c>
    </row>
    <row r="20" spans="1:8" ht="18" customHeight="1" x14ac:dyDescent="0.2">
      <c r="A20" s="13">
        <v>11</v>
      </c>
      <c r="B20" s="20" t="s">
        <v>69</v>
      </c>
      <c r="C20" s="21" t="s">
        <v>40</v>
      </c>
      <c r="D20" s="28"/>
      <c r="E20" s="14">
        <v>3</v>
      </c>
      <c r="F20" s="14">
        <v>2</v>
      </c>
      <c r="G20" s="33">
        <v>0.625</v>
      </c>
      <c r="H20" s="15">
        <f t="shared" si="3"/>
        <v>0.62708333333333333</v>
      </c>
    </row>
    <row r="21" spans="1:8" ht="18" customHeight="1" x14ac:dyDescent="0.2">
      <c r="A21" s="13">
        <v>12</v>
      </c>
      <c r="B21" s="21" t="s">
        <v>67</v>
      </c>
      <c r="C21" s="21" t="s">
        <v>59</v>
      </c>
      <c r="D21" s="28" t="s">
        <v>17</v>
      </c>
      <c r="E21" s="14">
        <v>8</v>
      </c>
      <c r="F21" s="14">
        <v>2</v>
      </c>
      <c r="G21" s="15">
        <f t="shared" ref="G21:G30" si="4">IF(OR($E21="",$H20=""),"",$H20 + IF($F20="",$C$5,$F20)/1440)</f>
        <v>0.62847222222222221</v>
      </c>
      <c r="H21" s="15">
        <f t="shared" si="3"/>
        <v>0.63402777777777775</v>
      </c>
    </row>
    <row r="22" spans="1:8" ht="18" customHeight="1" x14ac:dyDescent="0.2">
      <c r="A22" s="13">
        <v>13</v>
      </c>
      <c r="B22" s="21" t="s">
        <v>41</v>
      </c>
      <c r="C22" s="21" t="s">
        <v>60</v>
      </c>
      <c r="D22" s="28" t="s">
        <v>18</v>
      </c>
      <c r="E22" s="14">
        <v>6</v>
      </c>
      <c r="F22" s="14">
        <v>2</v>
      </c>
      <c r="G22" s="15">
        <f t="shared" si="4"/>
        <v>0.63541666666666663</v>
      </c>
      <c r="H22" s="15">
        <f t="shared" si="3"/>
        <v>0.63958333333333328</v>
      </c>
    </row>
    <row r="23" spans="1:8" ht="18" customHeight="1" x14ac:dyDescent="0.2">
      <c r="A23" s="13">
        <v>14</v>
      </c>
      <c r="B23" s="21" t="s">
        <v>49</v>
      </c>
      <c r="C23" s="21" t="s">
        <v>61</v>
      </c>
      <c r="D23" s="28" t="s">
        <v>33</v>
      </c>
      <c r="E23" s="14">
        <v>5</v>
      </c>
      <c r="F23" s="14">
        <v>2</v>
      </c>
      <c r="G23" s="15">
        <f t="shared" si="4"/>
        <v>0.64097222222222217</v>
      </c>
      <c r="H23" s="15">
        <f t="shared" si="3"/>
        <v>0.64444444444444438</v>
      </c>
    </row>
    <row r="24" spans="1:8" ht="18" customHeight="1" x14ac:dyDescent="0.2">
      <c r="A24" s="13">
        <v>15</v>
      </c>
      <c r="B24" s="21" t="s">
        <v>50</v>
      </c>
      <c r="C24" s="23" t="s">
        <v>47</v>
      </c>
      <c r="D24" s="28" t="s">
        <v>17</v>
      </c>
      <c r="E24" s="14">
        <v>5</v>
      </c>
      <c r="F24" s="14">
        <v>2</v>
      </c>
      <c r="G24" s="15">
        <f t="shared" si="4"/>
        <v>0.64583333333333326</v>
      </c>
      <c r="H24" s="15">
        <f t="shared" si="3"/>
        <v>0.64930555555555547</v>
      </c>
    </row>
    <row r="25" spans="1:8" ht="18" customHeight="1" x14ac:dyDescent="0.2">
      <c r="A25" s="13">
        <v>16</v>
      </c>
      <c r="B25" s="21" t="s">
        <v>42</v>
      </c>
      <c r="C25" s="23" t="s">
        <v>34</v>
      </c>
      <c r="D25" s="28" t="s">
        <v>33</v>
      </c>
      <c r="E25" s="14">
        <v>5</v>
      </c>
      <c r="F25" s="14">
        <v>2</v>
      </c>
      <c r="G25" s="15">
        <f t="shared" si="4"/>
        <v>0.65069444444444435</v>
      </c>
      <c r="H25" s="15">
        <f t="shared" ref="H25:H30" si="5">IF(OR($E25="",$G25=""),"",$G25 + $E25/1440)</f>
        <v>0.65416666666666656</v>
      </c>
    </row>
    <row r="26" spans="1:8" ht="18" customHeight="1" x14ac:dyDescent="0.2">
      <c r="A26" s="13">
        <v>17</v>
      </c>
      <c r="B26" s="23" t="s">
        <v>43</v>
      </c>
      <c r="C26" s="23" t="s">
        <v>65</v>
      </c>
      <c r="D26" s="28" t="s">
        <v>17</v>
      </c>
      <c r="E26" s="14">
        <v>3</v>
      </c>
      <c r="F26" s="14">
        <v>2</v>
      </c>
      <c r="G26" s="15">
        <f t="shared" si="4"/>
        <v>0.65555555555555545</v>
      </c>
      <c r="H26" s="15">
        <f t="shared" si="5"/>
        <v>0.65763888888888877</v>
      </c>
    </row>
    <row r="27" spans="1:8" ht="18" customHeight="1" x14ac:dyDescent="0.2">
      <c r="A27" s="13">
        <v>18</v>
      </c>
      <c r="B27" s="18" t="s">
        <v>77</v>
      </c>
      <c r="C27" s="18" t="s">
        <v>78</v>
      </c>
      <c r="D27" s="28" t="s">
        <v>33</v>
      </c>
      <c r="E27" s="14">
        <v>10</v>
      </c>
      <c r="F27" s="14">
        <v>2</v>
      </c>
      <c r="G27" s="15">
        <f t="shared" si="4"/>
        <v>0.65902777777777766</v>
      </c>
      <c r="H27" s="15">
        <f t="shared" si="5"/>
        <v>0.66597222222222208</v>
      </c>
    </row>
    <row r="28" spans="1:8" ht="18" customHeight="1" x14ac:dyDescent="0.2">
      <c r="A28" s="13">
        <v>19</v>
      </c>
      <c r="B28" s="18" t="s">
        <v>74</v>
      </c>
      <c r="C28" s="26" t="s">
        <v>73</v>
      </c>
      <c r="D28" s="28" t="s">
        <v>17</v>
      </c>
      <c r="E28" s="14">
        <v>8</v>
      </c>
      <c r="F28" s="14">
        <v>2</v>
      </c>
      <c r="G28" s="15">
        <f t="shared" si="4"/>
        <v>0.66736111111111096</v>
      </c>
      <c r="H28" s="15">
        <f t="shared" si="5"/>
        <v>0.6729166666666665</v>
      </c>
    </row>
    <row r="29" spans="1:8" ht="18" customHeight="1" x14ac:dyDescent="0.2">
      <c r="A29" s="13">
        <v>20</v>
      </c>
      <c r="B29" s="29" t="s">
        <v>75</v>
      </c>
      <c r="C29" s="21" t="s">
        <v>62</v>
      </c>
      <c r="D29" s="28" t="s">
        <v>17</v>
      </c>
      <c r="E29" s="14">
        <v>8</v>
      </c>
      <c r="F29" s="14">
        <v>2</v>
      </c>
      <c r="G29" s="15">
        <f t="shared" si="4"/>
        <v>0.67430555555555538</v>
      </c>
      <c r="H29" s="15">
        <f t="shared" si="5"/>
        <v>0.67986111111111092</v>
      </c>
    </row>
    <row r="30" spans="1:8" ht="18" customHeight="1" x14ac:dyDescent="0.2">
      <c r="A30" s="13">
        <v>21</v>
      </c>
      <c r="B30" s="21" t="s">
        <v>68</v>
      </c>
      <c r="C30" s="21" t="s">
        <v>63</v>
      </c>
      <c r="D30" s="16" t="s">
        <v>70</v>
      </c>
      <c r="E30" s="14">
        <v>20</v>
      </c>
      <c r="F30" s="14">
        <v>2</v>
      </c>
      <c r="G30" s="32">
        <f t="shared" si="4"/>
        <v>0.6812499999999998</v>
      </c>
      <c r="H30" s="32">
        <f t="shared" si="5"/>
        <v>0.69513888888888864</v>
      </c>
    </row>
    <row r="31" spans="1:8" ht="16" x14ac:dyDescent="0.2">
      <c r="B31" s="20" t="s">
        <v>44</v>
      </c>
      <c r="C31" s="21"/>
      <c r="D31" s="16"/>
      <c r="E31" s="14">
        <v>75</v>
      </c>
      <c r="F31" s="14"/>
      <c r="G31" s="33">
        <v>0.69791666666666663</v>
      </c>
      <c r="H31" s="32">
        <f>IF(OR($E31="",$G31=""),"",$G31 + $E31/1440)</f>
        <v>0.75</v>
      </c>
    </row>
  </sheetData>
  <mergeCells count="1">
    <mergeCell ref="A1:H1"/>
  </mergeCells>
  <pageMargins left="0.7" right="0.7" top="0.75" bottom="0.75" header="0.3" footer="0.3"/>
  <pageSetup scale="6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zoomScale="200" zoomScaleNormal="200" workbookViewId="0">
      <selection sqref="A1:E1"/>
    </sheetView>
  </sheetViews>
  <sheetFormatPr baseColWidth="10" defaultColWidth="8.83203125" defaultRowHeight="15" x14ac:dyDescent="0.2"/>
  <cols>
    <col min="1" max="1" width="22" customWidth="1"/>
    <col min="2" max="2" width="78" customWidth="1"/>
    <col min="3" max="5" width="18" customWidth="1"/>
  </cols>
  <sheetData>
    <row r="1" spans="1:5" ht="28" customHeight="1" x14ac:dyDescent="0.2">
      <c r="A1" s="30" t="s">
        <v>19</v>
      </c>
      <c r="B1" s="31"/>
      <c r="C1" s="31"/>
      <c r="D1" s="31"/>
      <c r="E1" s="31"/>
    </row>
    <row r="3" spans="1:5" ht="18" x14ac:dyDescent="0.2">
      <c r="A3" s="11" t="s">
        <v>20</v>
      </c>
    </row>
    <row r="5" spans="1:5" ht="16" x14ac:dyDescent="0.2">
      <c r="B5" s="12" t="s">
        <v>21</v>
      </c>
    </row>
    <row r="6" spans="1:5" ht="16" x14ac:dyDescent="0.2">
      <c r="B6" s="12" t="s">
        <v>22</v>
      </c>
    </row>
    <row r="7" spans="1:5" ht="16" x14ac:dyDescent="0.2">
      <c r="B7" s="12" t="s">
        <v>23</v>
      </c>
    </row>
    <row r="8" spans="1:5" ht="16" x14ac:dyDescent="0.2">
      <c r="B8" s="12" t="s">
        <v>24</v>
      </c>
    </row>
    <row r="9" spans="1:5" ht="16" x14ac:dyDescent="0.2">
      <c r="B9" s="12" t="s">
        <v>25</v>
      </c>
    </row>
    <row r="10" spans="1:5" ht="16" x14ac:dyDescent="0.2">
      <c r="B10" s="12" t="s">
        <v>26</v>
      </c>
    </row>
    <row r="13" spans="1:5" ht="18" x14ac:dyDescent="0.2">
      <c r="A13" s="11" t="s">
        <v>16</v>
      </c>
    </row>
    <row r="15" spans="1:5" ht="32" x14ac:dyDescent="0.2">
      <c r="B15" s="12" t="s">
        <v>27</v>
      </c>
    </row>
    <row r="16" spans="1:5" ht="16" x14ac:dyDescent="0.2">
      <c r="B16" s="12" t="s">
        <v>28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</vt:lpstr>
      <vt:lpstr>Instructions</vt:lpstr>
      <vt:lpstr>Program!Print_Area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Anthony Mannino</cp:lastModifiedBy>
  <cp:lastPrinted>2026-03-08T19:38:25Z</cp:lastPrinted>
  <dcterms:created xsi:type="dcterms:W3CDTF">2026-01-20T18:06:16Z</dcterms:created>
  <dcterms:modified xsi:type="dcterms:W3CDTF">2026-04-15T21:07:14Z</dcterms:modified>
</cp:coreProperties>
</file>