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lichandler\Downloads\"/>
    </mc:Choice>
  </mc:AlternateContent>
  <xr:revisionPtr revIDLastSave="0" documentId="8_{47D22BBB-68A7-4B44-BAD0-26E483F9F7D6}" xr6:coauthVersionLast="47" xr6:coauthVersionMax="47" xr10:uidLastSave="{00000000-0000-0000-0000-000000000000}"/>
  <workbookProtection workbookPassword="EB60" lockStructure="1"/>
  <bookViews>
    <workbookView xWindow="-28920" yWindow="-105" windowWidth="29040" windowHeight="15720" xr2:uid="{509C5E75-8B61-4778-9EBE-8AD5F3D6DC18}"/>
  </bookViews>
  <sheets>
    <sheet name="Payroll" sheetId="1" r:id="rId1"/>
    <sheet name="Sheet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F8" i="1" s="1"/>
  <c r="B21" i="1"/>
  <c r="D46" i="1"/>
  <c r="D47" i="1" s="1"/>
  <c r="B29" i="1" l="1"/>
  <c r="B25" i="1"/>
  <c r="C25" i="1" s="1"/>
  <c r="B16" i="1"/>
  <c r="B13" i="1"/>
  <c r="A13" i="1"/>
  <c r="C13" i="1" s="1"/>
  <c r="A16" i="1"/>
  <c r="C16" i="1" s="1"/>
  <c r="A29" i="1"/>
  <c r="C29" i="1" s="1"/>
  <c r="G47" i="1"/>
  <c r="I47" i="1"/>
  <c r="H47" i="1"/>
  <c r="E47" i="1"/>
  <c r="D26" i="1" l="1"/>
  <c r="E25" i="1"/>
  <c r="D14" i="1"/>
  <c r="E13" i="1"/>
  <c r="D17" i="1"/>
  <c r="E16" i="1"/>
  <c r="D30" i="1"/>
  <c r="E29" i="1"/>
</calcChain>
</file>

<file path=xl/sharedStrings.xml><?xml version="1.0" encoding="utf-8"?>
<sst xmlns="http://schemas.openxmlformats.org/spreadsheetml/2006/main" count="76" uniqueCount="57">
  <si>
    <t>Date Calc:</t>
  </si>
  <si>
    <t>BWs</t>
  </si>
  <si>
    <t>Work Days</t>
  </si>
  <si>
    <t xml:space="preserve">                                            </t>
  </si>
  <si>
    <t>BW</t>
  </si>
  <si>
    <t>Fringe</t>
  </si>
  <si>
    <t>Pay Periods</t>
  </si>
  <si>
    <t>Total</t>
  </si>
  <si>
    <t>Salary</t>
  </si>
  <si>
    <t>Salary with fringe</t>
  </si>
  <si>
    <t>GRAD BW</t>
  </si>
  <si>
    <t>grad tuition</t>
  </si>
  <si>
    <t>(=279.20*payperiods)</t>
  </si>
  <si>
    <t>Payperiods</t>
  </si>
  <si>
    <t>(=362.4*payperiods)</t>
  </si>
  <si>
    <t>REGULAR Salary</t>
  </si>
  <si>
    <t>biweekly</t>
  </si>
  <si>
    <t>semester</t>
  </si>
  <si>
    <t>annual pay-periods</t>
  </si>
  <si>
    <t>(manual entry)</t>
  </si>
  <si>
    <t>Bi-weekly pay</t>
  </si>
  <si>
    <t>Pay-Periods</t>
  </si>
  <si>
    <t>The following is from SBU website:
“During the academic year (including Intersession) graduate students may work on the Graduate student payroll (State or RF) up to a maximum of 20 hours. International students in F-1 or J-1 status may not work more than 20 hours per week while school is in session.
Occasionally graduate students are asked to undertake a one-time service that is different to their normal obligation (ie. helping at commencement, singing/playing a musical instrument at a reception). This should be paid as a lump sum payment on the graduate student payroll.”</t>
  </si>
  <si>
    <t>REG</t>
  </si>
  <si>
    <t>Graduate</t>
  </si>
  <si>
    <t>Post Doc</t>
  </si>
  <si>
    <t>Undergrad</t>
  </si>
  <si>
    <t>IFR</t>
  </si>
  <si>
    <t>Summer</t>
  </si>
  <si>
    <t xml:space="preserve"> before 4/1/17</t>
  </si>
  <si>
    <t>Proposal date</t>
  </si>
  <si>
    <t>after 8/1/18</t>
  </si>
  <si>
    <t>after 4/1/17</t>
  </si>
  <si>
    <t>Fall 2021</t>
  </si>
  <si>
    <t>8/23/21-12/6/21</t>
  </si>
  <si>
    <t>(=371.84*payperiods)</t>
  </si>
  <si>
    <t>after 8/26/2019</t>
  </si>
  <si>
    <t>Spring 2022</t>
  </si>
  <si>
    <t>Fall 2022</t>
  </si>
  <si>
    <t>spring 2023</t>
  </si>
  <si>
    <t>1/24/22-5/7/22</t>
  </si>
  <si>
    <t>8/22/22-12/5/22</t>
  </si>
  <si>
    <t>1/23/23-5/5/23</t>
  </si>
  <si>
    <t>7/1/20-6/30/2021</t>
  </si>
  <si>
    <t>7/1/2021-6/30/22</t>
  </si>
  <si>
    <t>Remember to change fringe rates</t>
  </si>
  <si>
    <t>7/1/22-6/30/23</t>
  </si>
  <si>
    <t>Fall 2023</t>
  </si>
  <si>
    <t>Spring 2024</t>
  </si>
  <si>
    <t>8/28/2023-12/11/2023</t>
  </si>
  <si>
    <t>1/22/2024-5/4/24</t>
  </si>
  <si>
    <t>GRAD TUITION CALCULATION</t>
  </si>
  <si>
    <t>Postdoc</t>
  </si>
  <si>
    <t>THE REST OF THE BOXES ARE FORMULAS</t>
  </si>
  <si>
    <t>Annual Salary</t>
  </si>
  <si>
    <t>ONLY ENTER NUMBERS IN HIGHLIGHTED AREAS.</t>
  </si>
  <si>
    <t>(manual entry, in case you only know the bi-weekly))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</si>
</sst>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0.000"/>
    <numFmt numFmtId="165" formatCode="&quot;$&quot;#,##0.00"/>
    <numFmt numFmtId="172" formatCode="0.0"/>
    <numFmt numFmtId="177" formatCode="0.0%"/>
  </numFmts>
  <fonts count="31" x14ac:knownFonts="1">
    <font>
      <sz val="10"/>
      <name val="Arial"/>
    </font>
    <font>
      <sz val="10"/>
      <name val="Arial"/>
    </font>
    <font>
      <sz val="10"/>
      <color indexed="12"/>
      <name val="Arial"/>
      <family val="2"/>
    </font>
    <font>
      <sz val="10"/>
      <color indexed="10"/>
      <name val="Arial"/>
      <family val="2"/>
    </font>
    <font>
      <b/>
      <sz val="10"/>
      <color indexed="12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u val="singleAccounting"/>
      <sz val="10"/>
      <name val="Arial"/>
      <family val="2"/>
    </font>
    <font>
      <sz val="10"/>
      <name val="Arial"/>
      <family val="2"/>
    </font>
    <font>
      <b/>
      <u/>
      <sz val="11"/>
      <name val="Arial"/>
      <family val="2"/>
    </font>
    <font>
      <sz val="10"/>
      <color theme="8" tint="-0.499984740745262"/>
      <name val="Arial"/>
      <family val="2"/>
    </font>
    <font>
      <sz val="10"/>
      <color theme="9" tint="-0.249977111117893"/>
      <name val="Arial"/>
      <family val="2"/>
    </font>
    <font>
      <sz val="10"/>
      <color rgb="FF7030A0"/>
      <name val="Arial"/>
      <family val="2"/>
    </font>
    <font>
      <sz val="10"/>
      <color rgb="FFFF0000"/>
      <name val="Arial"/>
      <family val="2"/>
    </font>
    <font>
      <sz val="10"/>
      <color theme="4"/>
      <name val="Arial"/>
      <family val="2"/>
    </font>
    <font>
      <u/>
      <sz val="10"/>
      <color rgb="FFFF0000"/>
      <name val="Arial"/>
      <family val="2"/>
    </font>
    <font>
      <sz val="10"/>
      <color theme="5"/>
      <name val="Arial"/>
      <family val="2"/>
    </font>
    <font>
      <u val="singleAccounting"/>
      <sz val="10"/>
      <color rgb="FF7030A0"/>
      <name val="Arial"/>
      <family val="2"/>
    </font>
    <font>
      <u val="singleAccounting"/>
      <sz val="10"/>
      <color theme="4"/>
      <name val="Arial"/>
      <family val="2"/>
    </font>
    <font>
      <sz val="10"/>
      <color theme="8"/>
      <name val="Arial"/>
      <family val="2"/>
    </font>
    <font>
      <b/>
      <sz val="10"/>
      <color theme="9"/>
      <name val="Arial"/>
      <family val="2"/>
    </font>
    <font>
      <sz val="10"/>
      <color rgb="FF00B0F0"/>
      <name val="Arial"/>
      <family val="2"/>
    </font>
    <font>
      <u/>
      <sz val="10"/>
      <color rgb="FF7030A0"/>
      <name val="Arial"/>
      <family val="2"/>
    </font>
    <font>
      <sz val="10"/>
      <color rgb="FF0070C0"/>
      <name val="Arial"/>
      <family val="2"/>
    </font>
    <font>
      <sz val="10"/>
      <color rgb="FF222222"/>
      <name val="Arial"/>
      <family val="2"/>
    </font>
    <font>
      <sz val="9"/>
      <color rgb="FF222222"/>
      <name val="Arial"/>
      <family val="2"/>
    </font>
    <font>
      <u/>
      <sz val="14"/>
      <color rgb="FFFF0000"/>
      <name val="Arial"/>
      <family val="2"/>
    </font>
    <font>
      <b/>
      <sz val="10"/>
      <color rgb="FF7030A0"/>
      <name val="Arial"/>
      <family val="2"/>
    </font>
    <font>
      <b/>
      <sz val="10"/>
      <color rgb="FF00B0F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135">
    <xf numFmtId="0" fontId="0" fillId="0" borderId="0" xfId="0"/>
    <xf numFmtId="4" fontId="0" fillId="0" borderId="0" xfId="0" applyNumberFormat="1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center"/>
    </xf>
    <xf numFmtId="4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4" fontId="0" fillId="0" borderId="3" xfId="0" applyNumberForma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Border="1"/>
    <xf numFmtId="0" fontId="3" fillId="0" borderId="5" xfId="0" applyFont="1" applyBorder="1"/>
    <xf numFmtId="0" fontId="4" fillId="0" borderId="4" xfId="0" applyFont="1" applyBorder="1"/>
    <xf numFmtId="0" fontId="5" fillId="0" borderId="0" xfId="0" applyFont="1" applyBorder="1"/>
    <xf numFmtId="165" fontId="0" fillId="0" borderId="0" xfId="0" applyNumberFormat="1"/>
    <xf numFmtId="10" fontId="0" fillId="0" borderId="0" xfId="0" applyNumberFormat="1"/>
    <xf numFmtId="44" fontId="0" fillId="0" borderId="0" xfId="1" applyFont="1"/>
    <xf numFmtId="0" fontId="5" fillId="0" borderId="0" xfId="0" applyFont="1"/>
    <xf numFmtId="0" fontId="6" fillId="0" borderId="0" xfId="0" applyFont="1"/>
    <xf numFmtId="2" fontId="0" fillId="0" borderId="0" xfId="0" applyNumberFormat="1"/>
    <xf numFmtId="44" fontId="0" fillId="0" borderId="0" xfId="0" applyNumberFormat="1"/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/>
    <xf numFmtId="39" fontId="0" fillId="0" borderId="0" xfId="1" applyNumberFormat="1" applyFont="1"/>
    <xf numFmtId="10" fontId="0" fillId="0" borderId="0" xfId="3" applyNumberFormat="1" applyFont="1"/>
    <xf numFmtId="165" fontId="6" fillId="0" borderId="0" xfId="0" applyNumberFormat="1" applyFont="1"/>
    <xf numFmtId="14" fontId="5" fillId="0" borderId="0" xfId="0" applyNumberFormat="1" applyFont="1" applyBorder="1"/>
    <xf numFmtId="165" fontId="0" fillId="0" borderId="0" xfId="0" applyNumberFormat="1" applyBorder="1"/>
    <xf numFmtId="0" fontId="6" fillId="0" borderId="0" xfId="0" applyFont="1" applyBorder="1"/>
    <xf numFmtId="165" fontId="8" fillId="0" borderId="0" xfId="0" applyNumberFormat="1" applyFont="1"/>
    <xf numFmtId="44" fontId="12" fillId="0" borderId="0" xfId="1" applyFont="1"/>
    <xf numFmtId="44" fontId="13" fillId="0" borderId="0" xfId="1" applyFont="1"/>
    <xf numFmtId="0" fontId="14" fillId="0" borderId="0" xfId="0" applyFont="1"/>
    <xf numFmtId="9" fontId="0" fillId="0" borderId="0" xfId="0" applyNumberFormat="1" applyAlignment="1">
      <alignment horizontal="left"/>
    </xf>
    <xf numFmtId="172" fontId="15" fillId="0" borderId="0" xfId="0" applyNumberFormat="1" applyFont="1"/>
    <xf numFmtId="172" fontId="3" fillId="0" borderId="5" xfId="0" applyNumberFormat="1" applyFont="1" applyBorder="1"/>
    <xf numFmtId="0" fontId="8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9" fontId="0" fillId="0" borderId="0" xfId="0" applyNumberFormat="1"/>
    <xf numFmtId="10" fontId="0" fillId="0" borderId="0" xfId="0" applyNumberFormat="1" applyAlignment="1">
      <alignment horizontal="center"/>
    </xf>
    <xf numFmtId="44" fontId="12" fillId="0" borderId="0" xfId="1" applyFont="1" applyAlignment="1">
      <alignment horizontal="right"/>
    </xf>
    <xf numFmtId="44" fontId="16" fillId="0" borderId="0" xfId="1" applyFont="1"/>
    <xf numFmtId="44" fontId="5" fillId="0" borderId="0" xfId="1" applyFont="1" applyBorder="1"/>
    <xf numFmtId="9" fontId="8" fillId="0" borderId="0" xfId="3" applyFont="1"/>
    <xf numFmtId="44" fontId="8" fillId="0" borderId="0" xfId="0" applyNumberFormat="1" applyFont="1"/>
    <xf numFmtId="0" fontId="5" fillId="0" borderId="0" xfId="0" applyFont="1" applyBorder="1" applyAlignment="1">
      <alignment horizontal="center"/>
    </xf>
    <xf numFmtId="44" fontId="0" fillId="0" borderId="0" xfId="1" applyFont="1" applyBorder="1"/>
    <xf numFmtId="165" fontId="8" fillId="0" borderId="0" xfId="0" applyNumberFormat="1" applyFont="1" applyBorder="1"/>
    <xf numFmtId="44" fontId="9" fillId="0" borderId="0" xfId="1" applyFont="1"/>
    <xf numFmtId="0" fontId="8" fillId="0" borderId="0" xfId="0" applyFont="1" applyBorder="1"/>
    <xf numFmtId="9" fontId="0" fillId="0" borderId="0" xfId="3" applyFont="1"/>
    <xf numFmtId="0" fontId="0" fillId="0" borderId="0" xfId="3" applyNumberFormat="1" applyFont="1"/>
    <xf numFmtId="44" fontId="5" fillId="0" borderId="0" xfId="1" applyFont="1"/>
    <xf numFmtId="0" fontId="15" fillId="0" borderId="0" xfId="0" applyFont="1"/>
    <xf numFmtId="44" fontId="8" fillId="0" borderId="0" xfId="1" applyFont="1"/>
    <xf numFmtId="9" fontId="6" fillId="0" borderId="0" xfId="3" applyFont="1"/>
    <xf numFmtId="2" fontId="17" fillId="0" borderId="0" xfId="0" applyNumberFormat="1" applyFont="1"/>
    <xf numFmtId="44" fontId="18" fillId="0" borderId="0" xfId="1" applyFont="1" applyBorder="1"/>
    <xf numFmtId="44" fontId="18" fillId="0" borderId="0" xfId="1" applyFont="1"/>
    <xf numFmtId="0" fontId="7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177" fontId="5" fillId="0" borderId="0" xfId="0" applyNumberFormat="1" applyFont="1"/>
    <xf numFmtId="44" fontId="16" fillId="0" borderId="0" xfId="1" applyFont="1" applyBorder="1"/>
    <xf numFmtId="44" fontId="19" fillId="0" borderId="0" xfId="1" applyFont="1"/>
    <xf numFmtId="14" fontId="8" fillId="0" borderId="9" xfId="0" applyNumberFormat="1" applyFont="1" applyBorder="1" applyAlignment="1">
      <alignment horizontal="center"/>
    </xf>
    <xf numFmtId="44" fontId="0" fillId="0" borderId="0" xfId="1" applyFont="1" applyFill="1" applyBorder="1"/>
    <xf numFmtId="44" fontId="5" fillId="0" borderId="0" xfId="0" applyNumberFormat="1" applyFont="1" applyBorder="1" applyAlignment="1">
      <alignment horizontal="center"/>
    </xf>
    <xf numFmtId="165" fontId="5" fillId="0" borderId="0" xfId="0" applyNumberFormat="1" applyFont="1" applyBorder="1"/>
    <xf numFmtId="14" fontId="0" fillId="0" borderId="0" xfId="0" applyNumberFormat="1"/>
    <xf numFmtId="44" fontId="20" fillId="0" borderId="0" xfId="1" applyFont="1" applyBorder="1"/>
    <xf numFmtId="0" fontId="5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9" fontId="5" fillId="0" borderId="0" xfId="3" applyFont="1" applyAlignment="1">
      <alignment horizontal="center"/>
    </xf>
    <xf numFmtId="9" fontId="0" fillId="0" borderId="6" xfId="0" applyNumberFormat="1" applyBorder="1"/>
    <xf numFmtId="10" fontId="0" fillId="0" borderId="0" xfId="3" applyNumberFormat="1" applyFont="1" applyBorder="1" applyAlignment="1">
      <alignment horizontal="center"/>
    </xf>
    <xf numFmtId="10" fontId="5" fillId="0" borderId="0" xfId="0" applyNumberFormat="1" applyFont="1"/>
    <xf numFmtId="44" fontId="5" fillId="0" borderId="0" xfId="0" applyNumberFormat="1" applyFont="1"/>
    <xf numFmtId="10" fontId="0" fillId="0" borderId="0" xfId="3" applyNumberFormat="1" applyFont="1" applyAlignment="1">
      <alignment horizontal="center"/>
    </xf>
    <xf numFmtId="10" fontId="5" fillId="0" borderId="0" xfId="3" applyNumberFormat="1" applyFont="1" applyAlignment="1">
      <alignment horizontal="center"/>
    </xf>
    <xf numFmtId="10" fontId="5" fillId="0" borderId="0" xfId="3" applyNumberFormat="1" applyFont="1" applyBorder="1" applyAlignment="1">
      <alignment horizontal="center"/>
    </xf>
    <xf numFmtId="10" fontId="8" fillId="0" borderId="0" xfId="3" applyNumberFormat="1" applyFont="1" applyBorder="1" applyAlignment="1">
      <alignment horizontal="center"/>
    </xf>
    <xf numFmtId="44" fontId="18" fillId="0" borderId="0" xfId="0" applyNumberFormat="1" applyFont="1" applyBorder="1"/>
    <xf numFmtId="44" fontId="21" fillId="0" borderId="0" xfId="1" applyFont="1"/>
    <xf numFmtId="44" fontId="21" fillId="0" borderId="0" xfId="0" applyNumberFormat="1" applyFont="1" applyBorder="1"/>
    <xf numFmtId="165" fontId="22" fillId="0" borderId="0" xfId="0" applyNumberFormat="1" applyFont="1"/>
    <xf numFmtId="165" fontId="23" fillId="0" borderId="9" xfId="0" applyNumberFormat="1" applyFont="1" applyBorder="1"/>
    <xf numFmtId="165" fontId="23" fillId="0" borderId="0" xfId="0" applyNumberFormat="1" applyFont="1"/>
    <xf numFmtId="0" fontId="0" fillId="0" borderId="0" xfId="0" applyAlignment="1">
      <alignment horizontal="right"/>
    </xf>
    <xf numFmtId="9" fontId="5" fillId="0" borderId="0" xfId="3" applyFont="1" applyBorder="1" applyAlignment="1">
      <alignment horizontal="center"/>
    </xf>
    <xf numFmtId="0" fontId="14" fillId="0" borderId="0" xfId="0" applyFont="1" applyBorder="1"/>
    <xf numFmtId="44" fontId="9" fillId="0" borderId="0" xfId="1" applyFont="1" applyBorder="1"/>
    <xf numFmtId="10" fontId="14" fillId="0" borderId="0" xfId="0" applyNumberFormat="1" applyFont="1" applyAlignment="1">
      <alignment horizontal="center"/>
    </xf>
    <xf numFmtId="10" fontId="24" fillId="0" borderId="0" xfId="0" applyNumberFormat="1" applyFont="1" applyAlignment="1">
      <alignment horizontal="center"/>
    </xf>
    <xf numFmtId="10" fontId="14" fillId="0" borderId="0" xfId="0" applyNumberFormat="1" applyFont="1"/>
    <xf numFmtId="10" fontId="14" fillId="0" borderId="0" xfId="0" applyNumberFormat="1" applyFont="1" applyBorder="1"/>
    <xf numFmtId="39" fontId="25" fillId="0" borderId="0" xfId="1" applyNumberFormat="1" applyFont="1"/>
    <xf numFmtId="0" fontId="18" fillId="0" borderId="0" xfId="0" applyFont="1"/>
    <xf numFmtId="10" fontId="8" fillId="0" borderId="0" xfId="3" applyNumberFormat="1" applyFont="1" applyAlignment="1">
      <alignment horizontal="center"/>
    </xf>
    <xf numFmtId="14" fontId="5" fillId="0" borderId="0" xfId="0" applyNumberFormat="1" applyFont="1"/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9" fontId="7" fillId="0" borderId="0" xfId="0" applyNumberFormat="1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center"/>
    </xf>
    <xf numFmtId="0" fontId="28" fillId="0" borderId="0" xfId="0" applyFont="1"/>
    <xf numFmtId="165" fontId="8" fillId="0" borderId="0" xfId="0" applyNumberFormat="1" applyFont="1" applyProtection="1">
      <protection locked="0"/>
    </xf>
    <xf numFmtId="14" fontId="14" fillId="2" borderId="0" xfId="0" applyNumberFormat="1" applyFont="1" applyFill="1" applyBorder="1"/>
    <xf numFmtId="165" fontId="14" fillId="2" borderId="0" xfId="0" applyNumberFormat="1" applyFont="1" applyFill="1"/>
    <xf numFmtId="0" fontId="25" fillId="2" borderId="0" xfId="0" applyFont="1" applyFill="1"/>
    <xf numFmtId="4" fontId="25" fillId="2" borderId="0" xfId="0" applyNumberFormat="1" applyFont="1" applyFill="1"/>
    <xf numFmtId="39" fontId="25" fillId="2" borderId="0" xfId="1" applyNumberFormat="1" applyFont="1" applyFill="1"/>
    <xf numFmtId="14" fontId="3" fillId="2" borderId="0" xfId="0" applyNumberFormat="1" applyFont="1" applyFill="1" applyBorder="1"/>
    <xf numFmtId="165" fontId="5" fillId="2" borderId="0" xfId="0" applyNumberFormat="1" applyFont="1" applyFill="1" applyBorder="1"/>
    <xf numFmtId="44" fontId="8" fillId="2" borderId="0" xfId="1" applyFont="1" applyFill="1"/>
    <xf numFmtId="10" fontId="29" fillId="2" borderId="0" xfId="0" applyNumberFormat="1" applyFont="1" applyFill="1" applyBorder="1"/>
    <xf numFmtId="165" fontId="8" fillId="2" borderId="0" xfId="0" applyNumberFormat="1" applyFont="1" applyFill="1" applyBorder="1"/>
    <xf numFmtId="44" fontId="8" fillId="2" borderId="0" xfId="1" applyFont="1" applyFill="1" applyBorder="1"/>
    <xf numFmtId="10" fontId="8" fillId="2" borderId="0" xfId="0" applyNumberFormat="1" applyFont="1" applyFill="1" applyBorder="1"/>
    <xf numFmtId="165" fontId="30" fillId="2" borderId="0" xfId="0" applyNumberFormat="1" applyFont="1" applyFill="1" applyBorder="1"/>
    <xf numFmtId="0" fontId="0" fillId="0" borderId="0" xfId="0" applyProtection="1"/>
    <xf numFmtId="165" fontId="8" fillId="0" borderId="0" xfId="0" applyNumberFormat="1" applyFont="1" applyProtection="1"/>
    <xf numFmtId="0" fontId="5" fillId="2" borderId="0" xfId="0" applyFont="1" applyFill="1"/>
    <xf numFmtId="0" fontId="7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7" fillId="0" borderId="0" xfId="0" applyFont="1" applyAlignment="1">
      <alignment vertical="top" wrapText="1"/>
    </xf>
    <xf numFmtId="0" fontId="8" fillId="0" borderId="2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</cellXfs>
  <cellStyles count="5">
    <cellStyle name="Currency" xfId="1" builtinId="4"/>
    <cellStyle name="Currency 2" xfId="2" xr:uid="{CFAEB61D-BD5E-4A21-90AA-760D9098781D}"/>
    <cellStyle name="Normal" xfId="0" builtinId="0"/>
    <cellStyle name="Percent" xfId="3" builtinId="5"/>
    <cellStyle name="Percent 2" xfId="4" xr:uid="{0AB7872B-C2E0-4B45-97AC-A408E1BC23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C1C62-3ADA-49CD-AE42-9237599E7A14}">
  <sheetPr>
    <pageSetUpPr fitToPage="1"/>
  </sheetPr>
  <dimension ref="A1:P62"/>
  <sheetViews>
    <sheetView tabSelected="1" workbookViewId="0">
      <selection activeCell="A20" sqref="A20"/>
    </sheetView>
  </sheetViews>
  <sheetFormatPr defaultRowHeight="12.75" x14ac:dyDescent="0.2"/>
  <cols>
    <col min="1" max="1" width="13.85546875" customWidth="1"/>
    <col min="2" max="2" width="15.7109375" customWidth="1"/>
    <col min="3" max="3" width="12.5703125" customWidth="1"/>
    <col min="4" max="4" width="11.42578125" customWidth="1"/>
    <col min="5" max="5" width="12.5703125" customWidth="1"/>
    <col min="6" max="6" width="11.85546875" customWidth="1"/>
    <col min="7" max="7" width="14" customWidth="1"/>
    <col min="8" max="9" width="12.7109375" customWidth="1"/>
    <col min="10" max="10" width="11.28515625" customWidth="1"/>
    <col min="11" max="11" width="14.140625" customWidth="1"/>
    <col min="12" max="12" width="12.85546875" style="24" customWidth="1"/>
    <col min="13" max="13" width="16.28515625" customWidth="1"/>
    <col min="14" max="14" width="16.42578125" customWidth="1"/>
    <col min="15" max="15" width="15.5703125" customWidth="1"/>
  </cols>
  <sheetData>
    <row r="1" spans="1:16" ht="13.5" thickBot="1" x14ac:dyDescent="0.25">
      <c r="H1" s="2"/>
      <c r="I1" s="2"/>
      <c r="J1" s="2"/>
      <c r="K1" s="2"/>
    </row>
    <row r="2" spans="1:16" ht="18" x14ac:dyDescent="0.25">
      <c r="C2" s="3"/>
      <c r="D2" s="4"/>
      <c r="E2" s="5"/>
      <c r="F2" s="6"/>
      <c r="G2" s="1"/>
      <c r="I2" s="109" t="s">
        <v>45</v>
      </c>
      <c r="J2" s="24"/>
    </row>
    <row r="3" spans="1:16" x14ac:dyDescent="0.2">
      <c r="C3" s="14" t="s">
        <v>0</v>
      </c>
      <c r="D3" s="111">
        <v>44835</v>
      </c>
      <c r="E3" s="94" t="s">
        <v>19</v>
      </c>
      <c r="F3" s="8"/>
      <c r="J3" s="24"/>
      <c r="L3" s="23"/>
    </row>
    <row r="4" spans="1:16" x14ac:dyDescent="0.2">
      <c r="C4" s="7"/>
      <c r="D4" s="111">
        <v>45046</v>
      </c>
      <c r="E4" s="94" t="s">
        <v>19</v>
      </c>
      <c r="F4" s="8"/>
      <c r="H4" s="19"/>
      <c r="I4" s="128" t="s">
        <v>43</v>
      </c>
      <c r="J4" s="128" t="s">
        <v>44</v>
      </c>
      <c r="K4" s="127" t="s">
        <v>46</v>
      </c>
      <c r="L4" s="75"/>
      <c r="M4" s="59"/>
      <c r="N4" s="27"/>
      <c r="P4" s="19"/>
    </row>
    <row r="5" spans="1:16" x14ac:dyDescent="0.2">
      <c r="B5" s="124"/>
      <c r="C5" s="7"/>
      <c r="D5" s="73"/>
      <c r="E5" s="29"/>
      <c r="F5" s="8"/>
      <c r="I5" s="129"/>
      <c r="J5" s="129"/>
      <c r="K5" s="127"/>
      <c r="L5" s="75"/>
      <c r="M5" s="39"/>
      <c r="N5" s="27"/>
      <c r="O5" s="30"/>
      <c r="P5" s="19"/>
    </row>
    <row r="6" spans="1:16" x14ac:dyDescent="0.2">
      <c r="C6" s="7"/>
      <c r="D6" s="2"/>
      <c r="E6" s="2"/>
      <c r="F6" s="8"/>
      <c r="H6" s="39" t="s">
        <v>23</v>
      </c>
      <c r="I6" s="77">
        <v>0.41</v>
      </c>
      <c r="J6" s="83">
        <v>0.39500000000000002</v>
      </c>
      <c r="K6" s="102">
        <v>0.4</v>
      </c>
      <c r="L6" s="75"/>
      <c r="M6" s="19"/>
    </row>
    <row r="7" spans="1:16" x14ac:dyDescent="0.2">
      <c r="C7" s="7"/>
      <c r="D7" s="2"/>
      <c r="E7" s="12" t="s">
        <v>2</v>
      </c>
      <c r="F7" s="13">
        <f>NETWORKDAYS(D3,D4)</f>
        <v>150</v>
      </c>
      <c r="H7" s="39" t="s">
        <v>25</v>
      </c>
      <c r="I7" s="77">
        <v>0.25</v>
      </c>
      <c r="J7" s="83">
        <v>0.18</v>
      </c>
      <c r="K7" s="102">
        <v>0.23</v>
      </c>
      <c r="L7" s="75"/>
      <c r="M7" s="58"/>
    </row>
    <row r="8" spans="1:16" x14ac:dyDescent="0.2">
      <c r="C8" s="7"/>
      <c r="D8" s="2"/>
      <c r="E8" s="12" t="s">
        <v>1</v>
      </c>
      <c r="F8" s="38">
        <f>F7/10</f>
        <v>15</v>
      </c>
      <c r="H8" s="39" t="s">
        <v>24</v>
      </c>
      <c r="I8" s="77">
        <v>0.16</v>
      </c>
      <c r="J8" s="83">
        <v>0.13</v>
      </c>
      <c r="K8" s="102">
        <v>0.13</v>
      </c>
      <c r="L8" s="75"/>
      <c r="M8" s="18"/>
    </row>
    <row r="9" spans="1:16" ht="13.5" thickBot="1" x14ac:dyDescent="0.25">
      <c r="C9" s="78"/>
      <c r="D9" s="10"/>
      <c r="E9" s="10"/>
      <c r="F9" s="11"/>
      <c r="H9" s="39" t="s">
        <v>26</v>
      </c>
      <c r="I9" s="93">
        <v>0.05</v>
      </c>
      <c r="J9" s="84">
        <v>0.06</v>
      </c>
      <c r="K9" s="85">
        <v>0.06</v>
      </c>
      <c r="L9" s="50"/>
      <c r="M9" s="85"/>
    </row>
    <row r="10" spans="1:16" x14ac:dyDescent="0.2">
      <c r="D10" s="133" t="s">
        <v>46</v>
      </c>
      <c r="H10" s="39" t="s">
        <v>28</v>
      </c>
      <c r="I10" s="93">
        <v>0.14000000000000001</v>
      </c>
      <c r="J10" s="84">
        <v>0.14499999999999999</v>
      </c>
      <c r="K10" s="85">
        <v>0.14000000000000001</v>
      </c>
      <c r="M10" s="18"/>
      <c r="N10" s="18"/>
    </row>
    <row r="11" spans="1:16" s="39" customFormat="1" ht="13.15" customHeight="1" x14ac:dyDescent="0.25">
      <c r="A11" s="107" t="s">
        <v>15</v>
      </c>
      <c r="D11" s="134"/>
      <c r="E11" s="39" t="s">
        <v>7</v>
      </c>
      <c r="H11" s="54" t="s">
        <v>27</v>
      </c>
      <c r="I11" s="84">
        <v>0.57709999999999995</v>
      </c>
      <c r="J11" s="84">
        <v>0.61850000000000005</v>
      </c>
      <c r="K11" s="85">
        <v>0.63719999999999999</v>
      </c>
      <c r="N11" s="48"/>
    </row>
    <row r="12" spans="1:16" s="39" customFormat="1" x14ac:dyDescent="0.2">
      <c r="A12" s="40" t="s">
        <v>4</v>
      </c>
      <c r="B12" s="40" t="s">
        <v>6</v>
      </c>
      <c r="C12" s="40" t="s">
        <v>8</v>
      </c>
      <c r="D12" s="40" t="s">
        <v>5</v>
      </c>
      <c r="E12" s="41" t="s">
        <v>9</v>
      </c>
      <c r="F12" s="42"/>
      <c r="G12" s="41"/>
      <c r="H12"/>
      <c r="I12" s="81"/>
      <c r="J12" s="24"/>
      <c r="K12"/>
      <c r="N12" s="49"/>
    </row>
    <row r="13" spans="1:16" x14ac:dyDescent="0.2">
      <c r="A13" s="125">
        <f>B21</f>
        <v>2298.8505747126437</v>
      </c>
      <c r="B13" s="37">
        <f>F8</f>
        <v>15</v>
      </c>
      <c r="C13" s="91">
        <f>A13*B13</f>
        <v>34482.758620689652</v>
      </c>
      <c r="D13" s="113">
        <v>1.4</v>
      </c>
      <c r="E13" s="89">
        <f>C13*D13</f>
        <v>48275.862068965507</v>
      </c>
      <c r="G13" s="72"/>
      <c r="H13" s="99"/>
      <c r="I13" s="30"/>
      <c r="J13" s="30"/>
      <c r="K13" s="2"/>
      <c r="N13" s="16"/>
      <c r="O13" s="19"/>
    </row>
    <row r="14" spans="1:16" x14ac:dyDescent="0.2">
      <c r="A14" s="16"/>
      <c r="B14" s="21"/>
      <c r="C14" s="16"/>
      <c r="D14" s="16">
        <f>C13*K6</f>
        <v>13793.103448275862</v>
      </c>
      <c r="E14" s="16"/>
      <c r="F14" s="77"/>
      <c r="G14" s="16"/>
      <c r="H14" s="99"/>
      <c r="I14" s="30"/>
      <c r="J14" s="30"/>
      <c r="K14" s="2"/>
      <c r="M14" s="31"/>
      <c r="N14" s="28"/>
      <c r="O14" s="19"/>
    </row>
    <row r="15" spans="1:16" ht="15" x14ac:dyDescent="0.25">
      <c r="A15" s="107" t="s">
        <v>52</v>
      </c>
      <c r="F15" s="94"/>
      <c r="G15" s="32"/>
      <c r="H15" s="99"/>
      <c r="I15" s="30"/>
      <c r="J15" s="30"/>
      <c r="K15" s="2"/>
      <c r="M15" s="31"/>
      <c r="N15" s="28"/>
      <c r="O15" s="19"/>
    </row>
    <row r="16" spans="1:16" x14ac:dyDescent="0.2">
      <c r="A16" s="125">
        <f>B21</f>
        <v>2298.8505747126437</v>
      </c>
      <c r="B16" s="61">
        <f>F8</f>
        <v>15</v>
      </c>
      <c r="C16" s="72">
        <f>A16*B16</f>
        <v>34482.758620689652</v>
      </c>
      <c r="D16" s="114">
        <v>1.23</v>
      </c>
      <c r="E16" s="90">
        <f>C16*D16</f>
        <v>42413.793103448268</v>
      </c>
      <c r="F16" s="98"/>
      <c r="G16" s="118" t="s">
        <v>55</v>
      </c>
      <c r="H16" s="119"/>
      <c r="I16" s="120"/>
      <c r="J16" s="117"/>
      <c r="K16" s="2"/>
      <c r="M16" s="80"/>
      <c r="N16" s="32"/>
      <c r="O16" s="19"/>
    </row>
    <row r="17" spans="1:15" x14ac:dyDescent="0.2">
      <c r="A17" s="16"/>
      <c r="B17" s="16"/>
      <c r="C17" s="16"/>
      <c r="D17" s="16">
        <f>C16*K7</f>
        <v>7931.0344827586205</v>
      </c>
      <c r="E17" s="16"/>
      <c r="F17" s="98"/>
      <c r="G17" s="121" t="s">
        <v>53</v>
      </c>
      <c r="H17" s="122"/>
      <c r="I17" s="123"/>
      <c r="J17" s="30"/>
      <c r="K17" s="2"/>
      <c r="M17" s="17"/>
      <c r="N17" s="28"/>
      <c r="O17" s="19"/>
    </row>
    <row r="18" spans="1:15" x14ac:dyDescent="0.2">
      <c r="B18" s="2"/>
      <c r="E18" s="16"/>
      <c r="G18" s="91"/>
      <c r="L18" s="79"/>
      <c r="M18" s="80"/>
      <c r="N18" s="16"/>
    </row>
    <row r="19" spans="1:15" x14ac:dyDescent="0.2">
      <c r="A19" s="25" t="s">
        <v>54</v>
      </c>
      <c r="B19" s="25" t="s">
        <v>18</v>
      </c>
      <c r="E19" s="16"/>
      <c r="H19" s="42"/>
      <c r="I19" s="42"/>
      <c r="J19" s="42"/>
      <c r="L19" s="76"/>
      <c r="M19" s="18"/>
    </row>
    <row r="20" spans="1:15" x14ac:dyDescent="0.2">
      <c r="A20" s="112">
        <v>60000</v>
      </c>
      <c r="B20" s="126">
        <v>26.1</v>
      </c>
      <c r="H20" s="18"/>
      <c r="I20" s="37"/>
      <c r="J20" s="56"/>
    </row>
    <row r="21" spans="1:15" x14ac:dyDescent="0.2">
      <c r="A21" s="35" t="s">
        <v>19</v>
      </c>
      <c r="B21" s="110">
        <f>A20/B20</f>
        <v>2298.8505747126437</v>
      </c>
      <c r="C21" s="19" t="s">
        <v>20</v>
      </c>
      <c r="I21" s="25"/>
      <c r="K21" s="15"/>
    </row>
    <row r="22" spans="1:15" x14ac:dyDescent="0.2">
      <c r="A22" s="19"/>
      <c r="B22" s="32"/>
      <c r="G22" s="19"/>
      <c r="I22" s="19"/>
      <c r="J22" s="18"/>
      <c r="K22" s="51"/>
    </row>
    <row r="23" spans="1:15" x14ac:dyDescent="0.2">
      <c r="G23" s="94"/>
    </row>
    <row r="24" spans="1:15" ht="15" x14ac:dyDescent="0.25">
      <c r="A24" s="108" t="s">
        <v>10</v>
      </c>
      <c r="B24" s="40" t="s">
        <v>21</v>
      </c>
      <c r="C24" s="40" t="s">
        <v>8</v>
      </c>
      <c r="D24" s="40" t="s">
        <v>5</v>
      </c>
      <c r="E24" s="41" t="s">
        <v>9</v>
      </c>
      <c r="F24" s="23"/>
      <c r="G24" s="106"/>
      <c r="H24" s="25"/>
    </row>
    <row r="25" spans="1:15" ht="12.75" customHeight="1" x14ac:dyDescent="0.2">
      <c r="A25" s="112">
        <v>1983</v>
      </c>
      <c r="B25" s="37">
        <f>F8</f>
        <v>15</v>
      </c>
      <c r="C25" s="16">
        <f>A25*B25</f>
        <v>29745</v>
      </c>
      <c r="D25" s="115">
        <v>1.1299999999999999</v>
      </c>
      <c r="E25" s="63">
        <f>C25*D25</f>
        <v>33611.85</v>
      </c>
      <c r="F25" s="36"/>
      <c r="G25" s="96"/>
      <c r="H25" s="18"/>
      <c r="I25" s="132"/>
    </row>
    <row r="26" spans="1:15" ht="15" x14ac:dyDescent="0.35">
      <c r="A26" s="35" t="s">
        <v>56</v>
      </c>
      <c r="B26" s="66"/>
      <c r="C26" s="16"/>
      <c r="D26" s="26">
        <f>C25*K8</f>
        <v>3866.85</v>
      </c>
      <c r="E26" s="68"/>
      <c r="F26" s="36"/>
      <c r="G26" s="97"/>
      <c r="H26" s="53"/>
      <c r="I26" s="132"/>
    </row>
    <row r="27" spans="1:15" x14ac:dyDescent="0.2">
      <c r="B27" s="19"/>
      <c r="D27" s="16"/>
      <c r="E27" s="22"/>
      <c r="F27" s="43"/>
      <c r="G27" s="44"/>
      <c r="H27" s="86"/>
      <c r="I27" s="32"/>
    </row>
    <row r="28" spans="1:15" ht="15" x14ac:dyDescent="0.25">
      <c r="A28" s="108" t="s">
        <v>10</v>
      </c>
      <c r="B28" s="40" t="s">
        <v>21</v>
      </c>
      <c r="C28" s="40" t="s">
        <v>8</v>
      </c>
      <c r="D28" s="40" t="s">
        <v>5</v>
      </c>
      <c r="E28" s="41" t="s">
        <v>9</v>
      </c>
      <c r="G28" s="94"/>
      <c r="H28" s="17"/>
      <c r="I28" s="32"/>
    </row>
    <row r="29" spans="1:15" x14ac:dyDescent="0.2">
      <c r="A29" s="125">
        <f>B21</f>
        <v>2298.8505747126437</v>
      </c>
      <c r="B29" s="37">
        <f>F8</f>
        <v>15</v>
      </c>
      <c r="C29" s="16">
        <f>A29*B29</f>
        <v>34482.758620689652</v>
      </c>
      <c r="D29" s="115">
        <v>1.1299999999999999</v>
      </c>
      <c r="E29" s="87">
        <f>C29*D29</f>
        <v>38965.517241379304</v>
      </c>
      <c r="F29" s="36"/>
      <c r="G29" s="96"/>
      <c r="H29" s="18"/>
      <c r="I29" s="32"/>
    </row>
    <row r="30" spans="1:15" x14ac:dyDescent="0.2">
      <c r="A30" s="32"/>
      <c r="B30" s="37"/>
      <c r="C30" s="16"/>
      <c r="D30" s="100">
        <f>C29*K8</f>
        <v>4482.7586206896549</v>
      </c>
      <c r="E30" s="87"/>
      <c r="F30" s="36"/>
      <c r="G30" s="96"/>
      <c r="H30" s="18"/>
      <c r="I30" s="32"/>
    </row>
    <row r="31" spans="1:15" x14ac:dyDescent="0.2">
      <c r="A31" s="32"/>
      <c r="B31" s="37"/>
      <c r="C31" s="16"/>
      <c r="D31" s="100"/>
      <c r="E31" s="87"/>
      <c r="F31" s="36"/>
      <c r="G31" s="96"/>
      <c r="H31" s="18"/>
      <c r="I31" s="32"/>
    </row>
    <row r="32" spans="1:15" ht="15" x14ac:dyDescent="0.35">
      <c r="B32" s="55"/>
      <c r="C32" s="16"/>
      <c r="E32" s="74"/>
      <c r="G32" s="96"/>
      <c r="H32" s="53"/>
      <c r="I32" s="52"/>
    </row>
    <row r="33" spans="1:14" ht="15" x14ac:dyDescent="0.35">
      <c r="A33" s="25" t="s">
        <v>51</v>
      </c>
      <c r="B33" s="55"/>
      <c r="C33" s="16"/>
      <c r="E33" s="74"/>
      <c r="G33" s="96"/>
      <c r="H33" s="53"/>
      <c r="I33" s="52"/>
    </row>
    <row r="34" spans="1:14" x14ac:dyDescent="0.2">
      <c r="A34" s="25" t="s">
        <v>11</v>
      </c>
      <c r="B34" s="19"/>
      <c r="E34" s="71"/>
      <c r="H34" s="88"/>
      <c r="I34" s="52"/>
    </row>
    <row r="35" spans="1:14" x14ac:dyDescent="0.2">
      <c r="A35" t="s">
        <v>33</v>
      </c>
      <c r="B35" t="s">
        <v>34</v>
      </c>
      <c r="D35" s="20"/>
      <c r="E35" s="20"/>
    </row>
    <row r="36" spans="1:14" x14ac:dyDescent="0.2">
      <c r="A36" s="19" t="s">
        <v>37</v>
      </c>
      <c r="B36" t="s">
        <v>40</v>
      </c>
      <c r="D36" s="47"/>
      <c r="E36" s="62"/>
      <c r="F36" s="57"/>
    </row>
    <row r="37" spans="1:14" x14ac:dyDescent="0.2">
      <c r="A37" t="s">
        <v>38</v>
      </c>
      <c r="B37" t="s">
        <v>41</v>
      </c>
      <c r="D37" s="18"/>
      <c r="E37" s="67"/>
      <c r="F37" s="18"/>
      <c r="K37" s="19"/>
      <c r="L37" s="29"/>
    </row>
    <row r="38" spans="1:14" x14ac:dyDescent="0.2">
      <c r="A38" t="s">
        <v>39</v>
      </c>
      <c r="B38" t="s">
        <v>42</v>
      </c>
      <c r="D38" s="45"/>
      <c r="E38" s="33"/>
      <c r="F38" s="34"/>
      <c r="K38" s="101"/>
      <c r="L38" s="79"/>
      <c r="M38" s="43"/>
    </row>
    <row r="39" spans="1:14" x14ac:dyDescent="0.2">
      <c r="A39" s="19" t="s">
        <v>47</v>
      </c>
      <c r="B39" s="103" t="s">
        <v>49</v>
      </c>
      <c r="D39" s="18"/>
      <c r="E39" s="18"/>
      <c r="F39" s="18"/>
      <c r="K39" s="101"/>
      <c r="L39" s="82"/>
    </row>
    <row r="40" spans="1:14" ht="13.5" thickBot="1" x14ac:dyDescent="0.25">
      <c r="A40" s="19" t="s">
        <v>48</v>
      </c>
      <c r="B40" s="103" t="s">
        <v>50</v>
      </c>
      <c r="D40" s="18"/>
      <c r="E40" s="18"/>
      <c r="F40" s="18"/>
      <c r="K40" s="101"/>
      <c r="L40" s="82"/>
    </row>
    <row r="41" spans="1:14" ht="15" x14ac:dyDescent="0.35">
      <c r="A41" s="3"/>
      <c r="B41" s="4"/>
      <c r="C41" s="5"/>
      <c r="D41" s="6"/>
      <c r="E41" s="39" t="s">
        <v>30</v>
      </c>
      <c r="F41" s="39"/>
      <c r="G41" s="39" t="s">
        <v>30</v>
      </c>
      <c r="H41" s="39" t="s">
        <v>30</v>
      </c>
      <c r="I41" s="39" t="s">
        <v>30</v>
      </c>
      <c r="J41" s="95"/>
      <c r="L41" s="82"/>
      <c r="N41" s="2"/>
    </row>
    <row r="42" spans="1:14" x14ac:dyDescent="0.2">
      <c r="A42" s="14" t="s">
        <v>0</v>
      </c>
      <c r="B42" s="116">
        <v>44949</v>
      </c>
      <c r="C42" s="2" t="s">
        <v>19</v>
      </c>
      <c r="D42" s="8"/>
      <c r="E42" s="25" t="s">
        <v>29</v>
      </c>
      <c r="F42" s="39"/>
      <c r="G42" s="64" t="s">
        <v>32</v>
      </c>
      <c r="H42" s="65" t="s">
        <v>31</v>
      </c>
      <c r="I42" s="69" t="s">
        <v>36</v>
      </c>
      <c r="J42" s="18"/>
      <c r="K42" s="18"/>
      <c r="L42" s="82"/>
      <c r="M42" s="51"/>
      <c r="N42" s="15"/>
    </row>
    <row r="43" spans="1:14" ht="15" x14ac:dyDescent="0.35">
      <c r="A43" s="7"/>
      <c r="B43" s="116">
        <v>45016</v>
      </c>
      <c r="C43" s="2" t="s">
        <v>19</v>
      </c>
      <c r="D43" s="8"/>
      <c r="E43" s="18">
        <v>279.2</v>
      </c>
      <c r="F43" s="18" t="s">
        <v>16</v>
      </c>
      <c r="G43" s="18">
        <v>362.4</v>
      </c>
      <c r="H43" s="18">
        <v>364.74</v>
      </c>
      <c r="I43" s="70">
        <v>371.84</v>
      </c>
      <c r="J43" s="18"/>
      <c r="K43" s="53"/>
      <c r="L43" s="82"/>
      <c r="M43" s="22"/>
      <c r="N43" s="19"/>
    </row>
    <row r="44" spans="1:14" x14ac:dyDescent="0.2">
      <c r="A44" s="7"/>
      <c r="B44" s="15" t="s">
        <v>3</v>
      </c>
      <c r="C44" s="2"/>
      <c r="D44" s="8"/>
      <c r="E44" s="18">
        <v>2094</v>
      </c>
      <c r="F44" s="22" t="s">
        <v>17</v>
      </c>
      <c r="G44" s="18">
        <v>2718</v>
      </c>
      <c r="H44" s="18">
        <v>2772</v>
      </c>
      <c r="I44" s="70">
        <v>2826</v>
      </c>
      <c r="J44" s="22"/>
      <c r="K44" s="22"/>
      <c r="L44" s="82"/>
    </row>
    <row r="45" spans="1:14" ht="17.25" customHeight="1" x14ac:dyDescent="0.2">
      <c r="A45" s="7"/>
      <c r="B45" s="2"/>
      <c r="C45" s="2"/>
      <c r="D45" s="8"/>
      <c r="E45" s="55"/>
      <c r="F45" s="22"/>
      <c r="K45" s="104"/>
    </row>
    <row r="46" spans="1:14" x14ac:dyDescent="0.2">
      <c r="A46" s="7"/>
      <c r="B46" s="2"/>
      <c r="C46" s="12" t="s">
        <v>2</v>
      </c>
      <c r="D46" s="13">
        <f>NETWORKDAYS(B42,B43)</f>
        <v>50</v>
      </c>
      <c r="E46" t="s">
        <v>12</v>
      </c>
      <c r="G46" t="s">
        <v>14</v>
      </c>
      <c r="I46" t="s">
        <v>35</v>
      </c>
    </row>
    <row r="47" spans="1:14" x14ac:dyDescent="0.2">
      <c r="A47" s="7"/>
      <c r="B47" s="2"/>
      <c r="C47" s="12" t="s">
        <v>1</v>
      </c>
      <c r="D47" s="38">
        <f>D46/10</f>
        <v>5</v>
      </c>
      <c r="E47" s="46">
        <f>D47*E43</f>
        <v>1396</v>
      </c>
      <c r="G47" s="34">
        <f>D47*G43</f>
        <v>1812</v>
      </c>
      <c r="H47" s="22">
        <f>D47*H43</f>
        <v>1823.7</v>
      </c>
      <c r="I47" s="22">
        <f>I43*D47</f>
        <v>1859.1999999999998</v>
      </c>
    </row>
    <row r="48" spans="1:14" ht="21.75" customHeight="1" thickBot="1" x14ac:dyDescent="0.25">
      <c r="A48" s="9"/>
      <c r="B48" s="10"/>
      <c r="C48" s="10"/>
      <c r="D48" s="11" t="s">
        <v>13</v>
      </c>
      <c r="E48" s="60"/>
      <c r="F48" s="60"/>
      <c r="G48" s="60"/>
      <c r="H48" s="60"/>
      <c r="K48" s="105"/>
    </row>
    <row r="49" spans="1:10" x14ac:dyDescent="0.2">
      <c r="E49" s="22"/>
      <c r="G49" s="22"/>
      <c r="H49" s="22"/>
    </row>
    <row r="50" spans="1:10" x14ac:dyDescent="0.2">
      <c r="E50" s="22"/>
      <c r="G50" s="22"/>
      <c r="H50" s="22"/>
    </row>
    <row r="52" spans="1:10" x14ac:dyDescent="0.2">
      <c r="A52" s="130" t="s">
        <v>22</v>
      </c>
      <c r="B52" s="131"/>
      <c r="C52" s="131"/>
      <c r="D52" s="131"/>
      <c r="E52" s="131"/>
      <c r="F52" s="131"/>
      <c r="G52" s="131"/>
      <c r="H52" s="131"/>
      <c r="I52" s="131"/>
      <c r="J52" s="131"/>
    </row>
    <row r="53" spans="1:10" x14ac:dyDescent="0.2">
      <c r="A53" s="131"/>
      <c r="B53" s="131"/>
      <c r="C53" s="131"/>
      <c r="D53" s="131"/>
      <c r="E53" s="131"/>
      <c r="F53" s="131"/>
      <c r="G53" s="131"/>
      <c r="H53" s="131"/>
      <c r="I53" s="131"/>
      <c r="J53" s="131"/>
    </row>
    <row r="54" spans="1:10" x14ac:dyDescent="0.2">
      <c r="A54" s="131"/>
      <c r="B54" s="131"/>
      <c r="C54" s="131"/>
      <c r="D54" s="131"/>
      <c r="E54" s="131"/>
      <c r="F54" s="131"/>
      <c r="G54" s="131"/>
      <c r="H54" s="131"/>
      <c r="I54" s="131"/>
      <c r="J54" s="131"/>
    </row>
    <row r="55" spans="1:10" x14ac:dyDescent="0.2">
      <c r="A55" s="131"/>
      <c r="B55" s="131"/>
      <c r="C55" s="131"/>
      <c r="D55" s="131"/>
      <c r="E55" s="131"/>
      <c r="F55" s="131"/>
      <c r="G55" s="131"/>
      <c r="H55" s="131"/>
      <c r="I55" s="131"/>
      <c r="J55" s="131"/>
    </row>
    <row r="56" spans="1:10" x14ac:dyDescent="0.2">
      <c r="A56" s="131"/>
      <c r="B56" s="131"/>
      <c r="C56" s="131"/>
      <c r="D56" s="131"/>
      <c r="E56" s="131"/>
      <c r="F56" s="131"/>
      <c r="G56" s="131"/>
      <c r="H56" s="131"/>
      <c r="I56" s="131"/>
      <c r="J56" s="131"/>
    </row>
    <row r="57" spans="1:10" x14ac:dyDescent="0.2">
      <c r="A57" s="131"/>
      <c r="B57" s="131"/>
      <c r="C57" s="131"/>
      <c r="D57" s="131"/>
      <c r="E57" s="131"/>
      <c r="F57" s="131"/>
      <c r="G57" s="131"/>
      <c r="H57" s="131"/>
      <c r="I57" s="131"/>
      <c r="J57" s="131"/>
    </row>
    <row r="58" spans="1:10" x14ac:dyDescent="0.2">
      <c r="A58" s="131"/>
      <c r="B58" s="131"/>
      <c r="C58" s="131"/>
      <c r="D58" s="131"/>
      <c r="E58" s="131"/>
      <c r="F58" s="131"/>
      <c r="G58" s="131"/>
      <c r="H58" s="131"/>
      <c r="I58" s="131"/>
      <c r="J58" s="131"/>
    </row>
    <row r="62" spans="1:10" x14ac:dyDescent="0.2">
      <c r="B62" s="92"/>
    </row>
  </sheetData>
  <mergeCells count="6">
    <mergeCell ref="K4:K5"/>
    <mergeCell ref="J4:J5"/>
    <mergeCell ref="I4:I5"/>
    <mergeCell ref="A52:J58"/>
    <mergeCell ref="I25:I26"/>
    <mergeCell ref="D10:D11"/>
  </mergeCells>
  <phoneticPr fontId="0" type="noConversion"/>
  <pageMargins left="0.75" right="0.75" top="1" bottom="1" header="0.5" footer="0.5"/>
  <pageSetup scale="61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5C756-0FB5-4920-B736-057793BC20E4}">
  <dimension ref="A1"/>
  <sheetViews>
    <sheetView workbookViewId="0">
      <selection activeCell="A2" sqref="A2:K18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Payroll</vt:lpstr>
      <vt:lpstr>Sheet1</vt:lpstr>
    </vt:vector>
  </TitlesOfParts>
  <Company>SUNY Stony Brook Chemistry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Barrington</dc:creator>
  <cp:lastModifiedBy>Cliff Chandler</cp:lastModifiedBy>
  <cp:lastPrinted>2023-03-23T15:49:06Z</cp:lastPrinted>
  <dcterms:created xsi:type="dcterms:W3CDTF">2005-05-12T19:48:28Z</dcterms:created>
  <dcterms:modified xsi:type="dcterms:W3CDTF">2026-10-20T22:41:11Z</dcterms:modified>
</cp:coreProperties>
</file>