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/Users/stephen.pallas/Downloads/"/>
    </mc:Choice>
  </mc:AlternateContent>
  <xr:revisionPtr revIDLastSave="0" documentId="8_{969BFB1A-4362-EC45-A8B5-60939B761E70}" xr6:coauthVersionLast="47" xr6:coauthVersionMax="47" xr10:uidLastSave="{00000000-0000-0000-0000-000000000000}"/>
  <bookViews>
    <workbookView xWindow="0" yWindow="660" windowWidth="23260" windowHeight="12460" xr2:uid="{00000000-000D-0000-FFFF-FFFF00000000}"/>
  </bookViews>
  <sheets>
    <sheet name="Sheet1" sheetId="1" r:id="rId1"/>
    <sheet name="IDC" sheetId="4" state="hidden" r:id="rId2"/>
    <sheet name="BenefitRates" sheetId="3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K8" i="1"/>
  <c r="J8" i="1"/>
  <c r="I8" i="1"/>
  <c r="H8" i="1"/>
  <c r="G8" i="1"/>
  <c r="G9" i="1"/>
  <c r="H9" i="1"/>
  <c r="G13" i="1"/>
  <c r="G4" i="1"/>
  <c r="I9" i="1"/>
  <c r="K6" i="1"/>
  <c r="K7" i="1"/>
  <c r="J6" i="1"/>
  <c r="I6" i="1"/>
  <c r="J7" i="1"/>
  <c r="I7" i="1"/>
  <c r="H7" i="1"/>
  <c r="G7" i="1"/>
  <c r="K5" i="1"/>
  <c r="J5" i="1"/>
  <c r="I5" i="1"/>
  <c r="H5" i="1"/>
  <c r="G5" i="1"/>
  <c r="K4" i="1"/>
  <c r="J4" i="1"/>
  <c r="I4" i="1"/>
  <c r="H4" i="1"/>
  <c r="J9" i="1" l="1"/>
  <c r="A21" i="2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F63" i="1"/>
  <c r="A18" i="2" l="1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<sst xmlns="http://schemas.openxmlformats.org/spreadsheetml/2006/main" count="329" uniqueCount="227">
  <si>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</si>
  <si>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</si>
  <si>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</si>
  <si>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</si>
  <si>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</si>
  <si>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</si>
  <si>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</si>
  <si>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</si>
  <si>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</si>
  <si>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</si>
  <si>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</si>
  <si>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</si>
  <si>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</si>
  <si>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</si>
  <si>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>Undergraduate Student Benefits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</si>
  <si>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</si>
  <si>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</si>
  <si>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</si>
  <si>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</si>
  <si>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</si>
  <si>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</si>
  <si>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</si>
  <si>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</si>
  <si>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</si>
  <si>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</si>
  <si>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</si>
  <si>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</si>
  <si>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</si>
  <si>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</si>
  <si>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</si>
  <si>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</si>
  <si>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</si>
  <si>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</si>
  <si>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</si>
  <si>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</si>
  <si>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</si>
  <si>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</si>
  <si>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</si>
  <si>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</si>
  <si>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</si>
  <si>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</si>
  <si>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</si>
  <si>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</si>
  <si>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</si>
  <si>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</si>
  <si>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</si>
  <si>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</si>
  <si>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</si>
  <si>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</si>
  <si>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</si>
  <si>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</si>
  <si>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</si>
  <si>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</si>
  <si>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</si>
  <si>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</si>
  <si>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</si>
  <si>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</si>
  <si>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</si>
  <si>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</si>
  <si>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</si>
  <si>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</si>
  <si>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</si>
  <si>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</si>
  <si>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</si>
  <si>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</si>
  <si>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</si>
  <si>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</si>
  <si>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</si>
  <si>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</si>
  <si>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</si>
  <si>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</si>
  <si>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</si>
  <si>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</si>
  <si>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</si>
  <si>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</si>
  <si>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</si>
  <si>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</si>
  <si>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</si>
  <si>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</si>
  <si>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</si>
  <si>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</si>
  <si>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</si>
  <si>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</si>
  <si>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</si>
  <si>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</si>
  <si>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</si>
  <si>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</si>
  <si>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</si>
  <si>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</si>
  <si>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</si>
  <si>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</si>
  <si>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</si>
  <si>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</si>
  <si>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</si>
  <si>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</si>
  <si>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</si>
  <si>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</si>
  <si>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</si>
  <si>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</si>
  <si>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</si>
  <si>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</si>
  <si>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</si>
  <si>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</si>
  <si>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</si>
  <si>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</si>
  <si>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</si>
  <si>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</si>
  <si>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</si>
  <si>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</si>
  <si>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</si>
  <si>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</si>
  <si>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</si>
  <si>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</si>
  <si>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</si>
  <si>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</si>
  <si>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</si>
  <si>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</si>
  <si>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</si>
  <si>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</si>
  <si>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</si>
  <si>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</si>
  <si>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</si>
  <si>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</si>
  <si>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</si>
  <si>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</si>
  <si>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</si>
  <si>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</si>
  <si>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</si>
  <si>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</si>
  <si>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</si>
  <si>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</si>
  <si>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</si>
  <si>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</si>
  <si>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</si>
  <si>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</si>
  <si>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</si>
  <si>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</si>
  <si>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</si>
  <si>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</si>
  <si>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</si>
  <si>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</si>
  <si>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</si>
  <si>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</si>
  <si>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</si>
  <si>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</si>
  <si>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</si>
  <si>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</si>
  <si>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</si>
  <si>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</si>
  <si>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</si>
  <si>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</si>
  <si>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</si>
  <si>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</si>
  <si>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</si>
  <si>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</si>
  <si>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</si>
  <si>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</si>
  <si>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</si>
  <si>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</si>
  <si>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</si>
  <si>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</si>
  <si>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</si>
  <si>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</si>
  <si>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</si>
  <si>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</si>
  <si>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</si>
  <si>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</si>
  <si>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</si>
  <si>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</si>
  <si>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</si>
  <si>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</si>
  <si>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</si>
  <si>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</si>
  <si>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</si>
  <si>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</si>
  <si>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</si>
  <si>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</si>
  <si>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</si>
  <si>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</si>
  <si>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</si>
  <si>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</si>
  <si>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</si>
  <si>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</si>
  <si>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</si>
  <si>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</si>
  <si>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</si>
  <si>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</si>
  <si>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</si>
  <si>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</si>
  <si>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</si>
  <si>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</si>
  <si>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</si>
  <si>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</si>
  <si>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</si>
  <si>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</si>
  <si>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</si>
  <si>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</si>
  <si>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</si>
  <si>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</si>
  <si>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</si>
  <si>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</si>
  <si>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</si>
  <si>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</si>
  <si>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</si>
  <si>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</si>
  <si>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</si>
  <si>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</si>
  <si>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</si>
  <si>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</si>
  <si>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</si>
  <si>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</si>
  <si>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</si>
  <si>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</si>
  <si>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</si>
  <si>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</si>
  <si>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</si>
  <si>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t xml:space="preserve">IDC- effective 7/1/26 onward </t>
  </si>
  <si>
    <t>Current tuition rate for proposals submitted</t>
  </si>
  <si>
    <r>
      <t xml:space="preserve">The current NIH Salary Cap is </t>
    </r>
    <r>
      <rPr>
        <b/>
        <sz val="11"/>
        <rFont val="Times New Roman"/>
        <family val="1"/>
      </rPr>
      <t>$228,000</t>
    </r>
  </si>
  <si>
    <t xml:space="preserve">The FLSA paid overtime rule sets a salary level of  </t>
  </si>
  <si>
    <t xml:space="preserve"> from paid overtime. Estimated threshold of $51,168 </t>
  </si>
  <si>
    <t>2031-Regular Benefits</t>
  </si>
  <si>
    <t>2031-State IFR Offset</t>
  </si>
  <si>
    <t>2031-Graduate Student Benefits</t>
  </si>
  <si>
    <t>2031-Undergraduate Student Benefits</t>
  </si>
  <si>
    <t>2031-Summer Rate</t>
  </si>
  <si>
    <t>2031-Post Doctoral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</si>
</sst>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E6" sqref="E6"/>
    </sheetView>
  </sheetViews>
  <sheetFormatPr baseColWidth="10" defaultColWidth="10.33203125" defaultRowHeight="16"/>
  <cols>
    <col min="1" max="1" width="4" style="7" customWidth="1"/>
    <col min="2" max="2" width="27.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640625" style="12" customWidth="1"/>
    <col min="8" max="8" width="10.33203125" style="12"/>
    <col min="9" max="9" width="11" style="12" customWidth="1"/>
    <col min="10" max="10" width="11.6640625" style="12" customWidth="1"/>
    <col min="11" max="11" width="11.1640625" style="12" customWidth="1"/>
    <col min="12" max="12" width="16" style="12" customWidth="1"/>
    <col min="13" max="13" width="2.33203125" style="7" customWidth="1"/>
    <col min="14" max="14" width="14.5" style="5" customWidth="1"/>
    <col min="15" max="15" width="14.1640625" style="6" customWidth="1"/>
    <col min="16" max="16" width="12" style="5" customWidth="1"/>
    <col min="17" max="17" width="11.5" style="5" customWidth="1"/>
    <col min="18" max="20" width="10.33203125" style="7"/>
    <col min="21" max="21" width="11.6640625" style="7" customWidth="1"/>
    <col min="22" max="16384" width="10.33203125" style="7"/>
  </cols>
  <sheetData>
    <row r="1" spans="1:4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7" thickBot="1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46204</v>
      </c>
      <c r="K2" s="9" t="s">
        <v>3</v>
      </c>
      <c r="L2" s="15"/>
      <c r="M2" s="5"/>
      <c r="O2" s="5"/>
      <c r="P2" s="16"/>
    </row>
    <row r="3" spans="1:43" ht="18" thickTop="1" thickBot="1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0.36499999999999999</v>
      </c>
      <c r="H4" s="21">
        <f>IFERROR(VLOOKUP((YEAR($J$2)+1-IF(MONTH($J$2)&lt;=6,1,0))&amp;"-"&amp;$B$4,BenefitRates!A:B,2,FALSE),0)</f>
        <v>0.36499999999999999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0.38</v>
      </c>
      <c r="K4" s="21">
        <f>IFERROR(VLOOKUP((YEAR($J$2)+4-IF(MONTH($J$2)&lt;=6,1,0))&amp;"-"&amp;$B$4,BenefitRates!A:B,2,FALSE),0)</f>
        <v>0.38</v>
      </c>
      <c r="L4" s="27" t="s">
        <v>9</v>
      </c>
      <c r="M4" s="21"/>
      <c r="N4" s="28" t="s">
        <v>219</v>
      </c>
      <c r="O4" s="29"/>
      <c r="P4" s="30"/>
      <c r="Q4" s="31"/>
      <c r="S4" s="292" t="s">
        <v>216</v>
      </c>
      <c r="T4" s="293"/>
      <c r="U4" s="293"/>
      <c r="V4" s="294"/>
      <c r="W4" s="294"/>
      <c r="X4" s="294"/>
      <c r="Y4" s="294"/>
      <c r="Z4" s="295"/>
    </row>
    <row r="5" spans="1:43">
      <c r="A5" s="17"/>
      <c r="B5" s="26" t="s">
        <v>11</v>
      </c>
      <c r="C5" s="26"/>
      <c r="D5" s="6"/>
      <c r="E5" s="6"/>
      <c r="F5" s="6"/>
      <c r="G5" s="21">
        <f>IFERROR(VLOOKUP((YEAR($J$2)-IF(MONTH($J$2)&lt;=6,1,0))&amp;"-"&amp;$B$5,BenefitRates!A:B,2,FALSE),0)</f>
        <v>0.57350000000000001</v>
      </c>
      <c r="H5" s="21">
        <f>IFERROR(VLOOKUP((YEAR($J$2)+1-IF(MONTH($J$2)&lt;=6,1,0))&amp;"-"&amp;$B$5,BenefitRates!A:B,2,FALSE),0)</f>
        <v>0.60819999999999996</v>
      </c>
      <c r="I5" s="21">
        <f>IFERROR(VLOOKUP((YEAR($J$2)+2-IF(MONTH($J$2)&lt;=6,1,0))&amp;"-"&amp;$B$5,BenefitRates!A:B,2,FALSE),0)</f>
        <v>0.62370000000000003</v>
      </c>
      <c r="J5" s="21">
        <f>IFERROR(VLOOKUP((YEAR($J$2)+3-IF(MONTH($J$2)&lt;=6,1,0))&amp;"-"&amp;$B$5,BenefitRates!A:B,2,FALSE),0)</f>
        <v>0.63959999999999995</v>
      </c>
      <c r="K5" s="21">
        <f>IFERROR(VLOOKUP((YEAR($J$2)+4-IF(MONTH($J$2)&lt;=6,1,0))&amp;"-"&amp;$B$5,BenefitRates!A:B,2,FALSE),0)</f>
        <v>0.63959999999999995</v>
      </c>
      <c r="L5" s="32"/>
      <c r="M5" s="21"/>
      <c r="N5" s="28" t="s">
        <v>12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>
      <c r="A6" s="17"/>
      <c r="B6" s="26" t="s">
        <v>13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IFERROR(VLOOKUP((YEAR($J$2)+3-IF(MONTH($J$2)&lt;=6,1,0))&amp;"-"&amp;$B$6,BenefitRates!A:B,2,FALSE),0)</f>
        <v>0.13500000000000001</v>
      </c>
      <c r="K6" s="21">
        <f>IFERROR(VLOOKUP((YEAR($J$2)+4-IF(MONTH($J$2)&lt;=6,1,0))&amp;"-"&amp;$B$6,BenefitRates!A:B,2,FALSE),0)</f>
        <v>0.13500000000000001</v>
      </c>
      <c r="L6" s="32" t="s">
        <v>9</v>
      </c>
      <c r="M6" s="5"/>
      <c r="N6" s="28" t="s">
        <v>220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>
      <c r="A7" s="17"/>
      <c r="B7" s="26" t="s">
        <v>14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217</v>
      </c>
      <c r="O7" s="29"/>
      <c r="P7" s="29"/>
      <c r="Q7" s="31"/>
      <c r="S7" s="296" t="s">
        <v>214</v>
      </c>
      <c r="T7" s="297"/>
      <c r="U7" s="297"/>
      <c r="V7" s="297"/>
      <c r="W7" s="297"/>
      <c r="X7" s="297"/>
      <c r="Y7" s="297"/>
      <c r="Z7" s="298"/>
    </row>
    <row r="8" spans="1:43" ht="17" thickBot="1">
      <c r="A8" s="17"/>
      <c r="B8" s="26" t="s">
        <v>15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0.14499999999999999</v>
      </c>
      <c r="J8" s="21">
        <f>IFERROR(VLOOKUP((YEAR($J$2)+3-IF(MONTH($J$2)&lt;=6,1,0))&amp;"-"&amp;$B$8,BenefitRates!A:B,2,FALSE),0)</f>
        <v>0.14499999999999999</v>
      </c>
      <c r="K8" s="21">
        <f>IFERROR(VLOOKUP((YEAR($J$2)+4-IF(MONTH($J$2)&lt;=6,1,0))&amp;"-"&amp;$B$8,BenefitRates!A:B,2,FALSE),0)</f>
        <v>0.14499999999999999</v>
      </c>
      <c r="L8" s="32"/>
      <c r="M8" s="5"/>
      <c r="N8" s="33" t="s">
        <v>16</v>
      </c>
      <c r="O8" s="29"/>
      <c r="P8" s="29"/>
      <c r="Q8" s="31"/>
      <c r="S8" s="299" t="s">
        <v>215</v>
      </c>
      <c r="T8" s="300"/>
      <c r="U8" s="300"/>
      <c r="V8" s="300"/>
      <c r="W8" s="300"/>
      <c r="X8" s="300"/>
      <c r="Y8" s="300"/>
      <c r="Z8" s="301"/>
    </row>
    <row r="9" spans="1:43" ht="18" customHeight="1" thickBot="1">
      <c r="A9" s="17"/>
      <c r="B9" s="34" t="s">
        <v>17</v>
      </c>
      <c r="C9" s="34"/>
      <c r="D9" s="18"/>
      <c r="E9" s="18"/>
      <c r="F9" s="18"/>
      <c r="G9" s="21">
        <f>IFERROR(VLOOKUP((YEAR($J$2)-IF(MONTH($J$2)&lt;=6,1,0))&amp;"-"&amp;$B$9,BenefitRates!A:B,2,FALSE),0)</f>
        <v>0.3</v>
      </c>
      <c r="H9" s="21">
        <f>IFERROR(VLOOKUP((YEAR($J$2)+1-IF(MONTH($J$2)&lt;=6,1,0))&amp;"-"&amp;$B$9,BenefitRates!A:B,2,FALSE),0)</f>
        <v>0.31</v>
      </c>
      <c r="I9" s="21">
        <f>IFERROR(VLOOKUP((YEAR($J$2)+2-IF(MONTH($J$2)&lt;=6,1,0))&amp;"-"&amp;$B$9,BenefitRates!A:B,2,FALSE),0)</f>
        <v>0.31</v>
      </c>
      <c r="J9" s="21">
        <f>IFERROR(VLOOKUP((YEAR($J$2)+3-IF(MONTH($J$2)&lt;=6,1,0))&amp;"-"&amp;$B$9,BenefitRates!A:B,2,FALSE),0)</f>
        <v>0.3</v>
      </c>
      <c r="K9" s="21">
        <f>IFERROR(VLOOKUP((YEAR($J$2)+4-IF(MONTH($J$2)&lt;=6,1,0))&amp;"-"&amp;$B$9,BenefitRates!A:B,2,FALSE),0)</f>
        <v>0.3</v>
      </c>
      <c r="L9" s="35"/>
      <c r="M9" s="5"/>
      <c r="N9" s="36" t="s">
        <v>218</v>
      </c>
      <c r="O9" s="37"/>
      <c r="P9" s="37"/>
      <c r="Q9" s="38"/>
    </row>
    <row r="10" spans="1:43" ht="15.75" customHeight="1">
      <c r="A10" s="17"/>
      <c r="B10" s="9" t="s">
        <v>18</v>
      </c>
      <c r="C10" s="9"/>
      <c r="D10" s="6"/>
      <c r="E10" s="6"/>
      <c r="F10" s="6"/>
      <c r="G10" s="39" t="s">
        <v>19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20</v>
      </c>
      <c r="O10" s="7"/>
      <c r="P10" s="42"/>
    </row>
    <row r="11" spans="1:43">
      <c r="A11" s="17"/>
      <c r="B11" s="9" t="s">
        <v>21</v>
      </c>
      <c r="C11" s="9"/>
      <c r="D11" s="6"/>
      <c r="E11" s="6"/>
      <c r="F11" s="6"/>
      <c r="G11" s="39" t="s">
        <v>19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22</v>
      </c>
      <c r="O11" s="7"/>
    </row>
    <row r="12" spans="1:43" ht="15.75" customHeight="1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>
      <c r="A13" s="17"/>
      <c r="B13" s="26" t="s">
        <v>23</v>
      </c>
      <c r="C13" s="45">
        <v>1</v>
      </c>
      <c r="D13" s="6"/>
      <c r="E13" s="6" t="s">
        <v>24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213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7" thickBot="1">
      <c r="A14" s="17"/>
      <c r="B14" s="5"/>
      <c r="C14" s="46"/>
      <c r="D14" s="47" t="s">
        <v>25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26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7" thickBot="1">
      <c r="A16" s="54"/>
      <c r="B16" s="55" t="s">
        <v>27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7" thickTop="1">
      <c r="A17" s="61" t="s">
        <v>28</v>
      </c>
      <c r="B17" s="62" t="s">
        <v>29</v>
      </c>
      <c r="C17" s="63"/>
      <c r="D17" s="64"/>
      <c r="E17" s="64"/>
      <c r="F17" s="64"/>
      <c r="G17" s="65" t="s">
        <v>30</v>
      </c>
      <c r="H17" s="64" t="s">
        <v>31</v>
      </c>
      <c r="I17" s="64" t="s">
        <v>32</v>
      </c>
      <c r="J17" s="64" t="s">
        <v>33</v>
      </c>
      <c r="K17" s="64" t="s">
        <v>34</v>
      </c>
      <c r="L17" s="66" t="s">
        <v>35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>
      <c r="A18" s="5"/>
      <c r="B18" s="67" t="s">
        <v>36</v>
      </c>
      <c r="C18" s="68" t="s">
        <v>37</v>
      </c>
      <c r="D18" s="44" t="s">
        <v>38</v>
      </c>
      <c r="E18" s="44" t="s">
        <v>39</v>
      </c>
      <c r="F18" s="44" t="s">
        <v>40</v>
      </c>
      <c r="G18" s="69"/>
      <c r="H18" s="69"/>
      <c r="I18" s="69"/>
      <c r="J18" s="69"/>
      <c r="K18" s="69"/>
      <c r="L18" s="70" t="s">
        <v>41</v>
      </c>
      <c r="M18" s="5"/>
      <c r="N18" s="67" t="s">
        <v>42</v>
      </c>
      <c r="O18" s="71" t="s">
        <v>43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>
      <c r="A19" s="61" t="s">
        <v>44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47</v>
      </c>
      <c r="P19" s="261"/>
      <c r="Q19" s="261" t="s">
        <v>45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>
      <c r="A20" s="81" t="s">
        <v>46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45</v>
      </c>
      <c r="P20" s="261"/>
      <c r="Q20" s="261" t="s">
        <v>47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>
      <c r="A21" s="81" t="s">
        <v>48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45</v>
      </c>
      <c r="P21" s="261"/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>
      <c r="A22" s="81" t="s">
        <v>50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45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>
      <c r="A23" s="81" t="s">
        <v>51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45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>
      <c r="A24" s="81" t="s">
        <v>52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45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>
      <c r="A25" s="81" t="s">
        <v>53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45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>
      <c r="A26" s="81" t="s">
        <v>54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45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>
      <c r="A27" s="81" t="s">
        <v>55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45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7" thickBot="1">
      <c r="A28" s="90"/>
      <c r="B28" s="91" t="s">
        <v>56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>
      <c r="A29" s="81"/>
      <c r="B29" s="62" t="s">
        <v>57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41</v>
      </c>
      <c r="M29" s="16"/>
      <c r="N29" s="67"/>
    </row>
    <row r="30" spans="1:43">
      <c r="A30" s="61" t="s">
        <v>44</v>
      </c>
      <c r="B30" s="72" t="s">
        <v>58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45</v>
      </c>
    </row>
    <row r="31" spans="1:43">
      <c r="A31" s="81" t="s">
        <v>46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45</v>
      </c>
    </row>
    <row r="32" spans="1:43">
      <c r="A32" s="81" t="s">
        <v>48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45</v>
      </c>
    </row>
    <row r="33" spans="1:15">
      <c r="A33" s="81" t="s">
        <v>50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45</v>
      </c>
    </row>
    <row r="34" spans="1:15">
      <c r="A34" s="81" t="s">
        <v>51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45</v>
      </c>
    </row>
    <row r="35" spans="1:15">
      <c r="A35" s="81" t="s">
        <v>52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45</v>
      </c>
    </row>
    <row r="36" spans="1:15">
      <c r="A36" s="81" t="s">
        <v>53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45</v>
      </c>
    </row>
    <row r="37" spans="1:15">
      <c r="A37" s="81" t="s">
        <v>54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45</v>
      </c>
    </row>
    <row r="38" spans="1:15">
      <c r="A38" s="81" t="s">
        <v>55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45</v>
      </c>
    </row>
    <row r="39" spans="1:15" ht="17" thickBot="1">
      <c r="A39" s="90"/>
      <c r="B39" s="102" t="s">
        <v>59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>
      <c r="A40" s="81"/>
      <c r="B40" s="62" t="s">
        <v>60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61</v>
      </c>
      <c r="M40" s="16"/>
      <c r="N40" s="71"/>
    </row>
    <row r="41" spans="1:15">
      <c r="A41" s="81"/>
      <c r="B41" s="72" t="s">
        <v>58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49</v>
      </c>
    </row>
    <row r="42" spans="1:1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49</v>
      </c>
    </row>
    <row r="43" spans="1:1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49</v>
      </c>
    </row>
    <row r="44" spans="1:1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49</v>
      </c>
    </row>
    <row r="45" spans="1:1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49</v>
      </c>
    </row>
    <row r="46" spans="1:15" ht="17" thickBot="1">
      <c r="A46" s="115"/>
      <c r="B46" s="102" t="s">
        <v>62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>
      <c r="A47" s="61"/>
      <c r="B47" s="8" t="s">
        <v>63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41</v>
      </c>
      <c r="K47" s="69" t="s">
        <v>41</v>
      </c>
      <c r="L47" s="70" t="s">
        <v>41</v>
      </c>
      <c r="M47" s="5"/>
      <c r="N47" s="71"/>
    </row>
    <row r="48" spans="1:15">
      <c r="A48" s="81" t="s">
        <v>44</v>
      </c>
      <c r="B48" s="26" t="s">
        <v>64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45</v>
      </c>
    </row>
    <row r="49" spans="1:15">
      <c r="A49" s="81" t="s">
        <v>46</v>
      </c>
      <c r="B49" s="26" t="s">
        <v>65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45</v>
      </c>
    </row>
    <row r="50" spans="1:15">
      <c r="A50" s="81" t="s">
        <v>48</v>
      </c>
      <c r="B50" s="26" t="s">
        <v>66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2" t="s">
        <v>67</v>
      </c>
      <c r="H50" s="303"/>
      <c r="I50" s="303"/>
      <c r="J50" s="303"/>
      <c r="K50" s="304"/>
      <c r="L50" s="120"/>
      <c r="M50" s="5"/>
      <c r="N50" s="80"/>
    </row>
    <row r="51" spans="1:15">
      <c r="A51" s="81" t="s">
        <v>50</v>
      </c>
      <c r="B51" s="26" t="s">
        <v>68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2" t="s">
        <v>67</v>
      </c>
      <c r="H51" s="303"/>
      <c r="I51" s="303"/>
      <c r="J51" s="303"/>
      <c r="K51" s="304"/>
      <c r="L51" s="120"/>
      <c r="M51" s="5"/>
      <c r="N51" s="80"/>
    </row>
    <row r="52" spans="1:15">
      <c r="A52" s="81" t="s">
        <v>51</v>
      </c>
      <c r="B52" s="26" t="s">
        <v>69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45</v>
      </c>
    </row>
    <row r="53" spans="1:15">
      <c r="A53" s="111" t="s">
        <v>52</v>
      </c>
      <c r="B53" s="34" t="s">
        <v>70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45</v>
      </c>
    </row>
    <row r="54" spans="1:15" ht="17" thickBot="1">
      <c r="A54" s="115"/>
      <c r="B54" s="102" t="s">
        <v>71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>
      <c r="A55" s="61"/>
      <c r="B55" s="8" t="s">
        <v>72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45</v>
      </c>
    </row>
    <row r="56" spans="1:1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45</v>
      </c>
    </row>
    <row r="57" spans="1:1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45</v>
      </c>
    </row>
    <row r="58" spans="1:1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45</v>
      </c>
    </row>
    <row r="59" spans="1:15" ht="17" thickBot="1">
      <c r="A59" s="90"/>
      <c r="B59" s="102" t="s">
        <v>73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>
      <c r="A60" s="61"/>
      <c r="B60" s="8" t="s">
        <v>74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45</v>
      </c>
    </row>
    <row r="61" spans="1:1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45</v>
      </c>
    </row>
    <row r="62" spans="1:1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45</v>
      </c>
    </row>
    <row r="63" spans="1:1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45</v>
      </c>
    </row>
    <row r="64" spans="1:15" ht="17" thickBot="1">
      <c r="A64" s="90"/>
      <c r="B64" s="102" t="s">
        <v>75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>
      <c r="A65" s="81"/>
      <c r="B65" s="26" t="s">
        <v>76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>
      <c r="A66" s="81"/>
      <c r="B66" s="26" t="s">
        <v>77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>
      <c r="A67" s="81"/>
      <c r="B67" s="26" t="s">
        <v>78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>
      <c r="A68" s="81"/>
      <c r="B68" s="26" t="s">
        <v>79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>
      <c r="A69" s="81"/>
      <c r="B69" s="26" t="s">
        <v>80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>
      <c r="A70" s="111"/>
      <c r="B70" s="34" t="s">
        <v>81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>
      <c r="A71" s="139"/>
      <c r="B71" s="140" t="s">
        <v>82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>
      <c r="A72" s="145" t="s">
        <v>83</v>
      </c>
      <c r="B72" s="140" t="s">
        <v>84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7" thickBot="1">
      <c r="A73" s="148"/>
      <c r="B73" s="149" t="s">
        <v>85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7" thickTop="1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>
      <c r="A75" s="81"/>
      <c r="B75" s="5"/>
      <c r="C75" s="5"/>
      <c r="D75" s="6"/>
      <c r="E75" s="6"/>
      <c r="F75" s="6"/>
      <c r="G75" s="158" t="s">
        <v>30</v>
      </c>
      <c r="H75" s="6" t="s">
        <v>31</v>
      </c>
      <c r="I75" s="6" t="s">
        <v>32</v>
      </c>
      <c r="J75" s="6" t="s">
        <v>33</v>
      </c>
      <c r="K75" s="6" t="s">
        <v>34</v>
      </c>
      <c r="L75" s="74" t="s">
        <v>35</v>
      </c>
      <c r="M75" s="5"/>
    </row>
    <row r="76" spans="1:13">
      <c r="A76" s="145" t="s">
        <v>86</v>
      </c>
      <c r="B76" s="159" t="s">
        <v>205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>
      <c r="A77" s="61" t="s">
        <v>87</v>
      </c>
      <c r="B77" s="26" t="s">
        <v>88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>
      <c r="A78" s="81"/>
      <c r="B78" s="26" t="s">
        <v>89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>
      <c r="A79" s="162"/>
      <c r="B79" s="159" t="s">
        <v>90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>
      <c r="A80" s="61" t="s">
        <v>91</v>
      </c>
      <c r="B80" s="26" t="s">
        <v>92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>
      <c r="A81" s="81"/>
      <c r="B81" s="26" t="s">
        <v>93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>
      <c r="A82" s="81"/>
      <c r="B82" s="26" t="s">
        <v>94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>
      <c r="A83" s="81"/>
      <c r="B83" s="26" t="s">
        <v>95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>
      <c r="A84" s="111"/>
      <c r="B84" s="34" t="s">
        <v>96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>
      <c r="A85" s="162"/>
      <c r="B85" s="159" t="s">
        <v>97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>
      <c r="A86" s="162"/>
      <c r="B86" s="159" t="s">
        <v>98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>
      <c r="A87" s="61" t="s">
        <v>99</v>
      </c>
      <c r="B87" s="26" t="s">
        <v>100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>
      <c r="A88" s="81"/>
      <c r="B88" s="26" t="s">
        <v>101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>
      <c r="A89" s="81"/>
      <c r="B89" s="26" t="s">
        <v>102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>
      <c r="A90" s="81"/>
      <c r="B90" s="26" t="s">
        <v>103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>
      <c r="A91" s="81"/>
      <c r="B91" s="26" t="s">
        <v>104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>
      <c r="A92" s="81"/>
      <c r="B92" s="26" t="s">
        <v>105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>
      <c r="A93" s="81"/>
      <c r="B93" s="34" t="s">
        <v>106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>
      <c r="A94" s="169"/>
      <c r="B94" s="159" t="s">
        <v>107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>
      <c r="A95" s="170"/>
      <c r="B95" s="171" t="s">
        <v>108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>
      <c r="A96" s="174"/>
      <c r="B96" s="175" t="s">
        <v>109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>
      <c r="A97" s="81"/>
      <c r="B97" s="180" t="s">
        <v>110</v>
      </c>
      <c r="C97" s="26"/>
      <c r="D97" s="6"/>
      <c r="E97" s="181" t="s">
        <v>111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>
      <c r="A98" s="81"/>
      <c r="B98" s="26"/>
      <c r="C98" s="26"/>
      <c r="D98" s="6"/>
      <c r="E98" s="181" t="s">
        <v>112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>
      <c r="A100" s="81"/>
      <c r="B100" s="9" t="s">
        <v>113</v>
      </c>
      <c r="C100" s="26"/>
      <c r="D100" s="6"/>
      <c r="E100" s="181" t="s">
        <v>111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>
      <c r="A101" s="81"/>
      <c r="B101" s="26"/>
      <c r="C101" s="26"/>
      <c r="D101" s="6"/>
      <c r="E101" s="181" t="s">
        <v>112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>
      <c r="A103" s="81"/>
      <c r="B103" s="9" t="s">
        <v>114</v>
      </c>
      <c r="C103" s="26"/>
      <c r="D103" s="6"/>
      <c r="E103" s="181" t="s">
        <v>111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>
      <c r="A104" s="81"/>
      <c r="B104" s="26"/>
      <c r="C104" s="26"/>
      <c r="D104" s="6"/>
      <c r="E104" s="181" t="s">
        <v>112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>
      <c r="A106" s="155"/>
      <c r="B106" s="9" t="s">
        <v>115</v>
      </c>
      <c r="C106" s="26"/>
      <c r="D106" s="6"/>
      <c r="E106" s="181" t="s">
        <v>111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>
      <c r="A107" s="155"/>
      <c r="B107" s="26"/>
      <c r="C107" s="26"/>
      <c r="D107" s="6"/>
      <c r="E107" s="181" t="s">
        <v>112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>
      <c r="A109" s="46"/>
      <c r="B109" s="46" t="s">
        <v>116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7" thickBot="1">
      <c r="A110" s="189"/>
      <c r="B110" s="190" t="s">
        <v>117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>
      <c r="A111" s="61" t="s">
        <v>118</v>
      </c>
      <c r="B111" s="159" t="s">
        <v>119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>
      <c r="A112" s="61" t="s">
        <v>120</v>
      </c>
      <c r="B112" s="26" t="s">
        <v>121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122</v>
      </c>
    </row>
    <row r="113" spans="1:14" ht="17" thickBot="1">
      <c r="A113" s="145" t="s">
        <v>123</v>
      </c>
      <c r="B113" s="159" t="s">
        <v>124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206</v>
      </c>
    </row>
    <row r="114" spans="1:14" ht="3" customHeight="1" thickTop="1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7" thickBot="1">
      <c r="A115" s="145" t="s">
        <v>125</v>
      </c>
      <c r="B115" s="204" t="s">
        <v>126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>
      <c r="A116" s="208" t="s">
        <v>127</v>
      </c>
      <c r="B116" s="26" t="s">
        <v>128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>
      <c r="A117" s="208" t="s">
        <v>129</v>
      </c>
      <c r="B117" s="5" t="s">
        <v>130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>
      <c r="A118" s="208" t="s">
        <v>131</v>
      </c>
      <c r="B118" s="5" t="s">
        <v>132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>
      <c r="A119" s="17"/>
      <c r="B119" s="9" t="s">
        <v>133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7" thickBot="1">
      <c r="A120" s="54"/>
      <c r="B120" s="215" t="s">
        <v>134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7" thickTop="1">
      <c r="B121" s="7"/>
      <c r="C121" s="7"/>
      <c r="D121" s="217"/>
      <c r="E121" s="217"/>
      <c r="F121" s="217"/>
      <c r="G121" s="218"/>
    </row>
    <row r="122" spans="1:14" ht="17" thickBot="1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7" thickTop="1">
      <c r="B123" s="220" t="s">
        <v>135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>
      <c r="B124" s="224"/>
      <c r="C124" s="225"/>
      <c r="D124" s="226"/>
      <c r="E124" s="226"/>
      <c r="F124" s="226"/>
      <c r="G124" s="227" t="s">
        <v>30</v>
      </c>
      <c r="H124" s="217" t="s">
        <v>31</v>
      </c>
      <c r="I124" s="217" t="s">
        <v>32</v>
      </c>
      <c r="J124" s="217" t="s">
        <v>33</v>
      </c>
      <c r="K124" s="217" t="s">
        <v>34</v>
      </c>
      <c r="L124" s="228" t="s">
        <v>35</v>
      </c>
    </row>
    <row r="125" spans="1:14">
      <c r="B125" s="229" t="s">
        <v>136</v>
      </c>
      <c r="C125" s="230"/>
      <c r="D125" s="217"/>
      <c r="E125" s="217"/>
      <c r="F125" s="217"/>
      <c r="G125" s="231" t="s">
        <v>41</v>
      </c>
      <c r="H125" s="231" t="s">
        <v>41</v>
      </c>
      <c r="I125" s="231" t="s">
        <v>41</v>
      </c>
      <c r="J125" s="231" t="s">
        <v>41</v>
      </c>
      <c r="K125" s="231" t="s">
        <v>41</v>
      </c>
      <c r="L125" s="232" t="s">
        <v>41</v>
      </c>
    </row>
    <row r="126" spans="1:14">
      <c r="B126" s="233" t="s">
        <v>137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>
      <c r="B127" s="238" t="s">
        <v>46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>
      <c r="B128" s="238" t="s">
        <v>48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>
      <c r="B129" s="238" t="s">
        <v>50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>
      <c r="B130" s="238" t="s">
        <v>51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>
      <c r="B131" s="229" t="s">
        <v>138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41</v>
      </c>
    </row>
    <row r="132" spans="2:12">
      <c r="B132" s="233" t="s">
        <v>139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>
      <c r="B137" s="229" t="s">
        <v>140</v>
      </c>
      <c r="C137" s="230"/>
      <c r="D137" s="217"/>
      <c r="E137" s="217"/>
      <c r="F137" s="217"/>
      <c r="G137" s="231" t="s">
        <v>41</v>
      </c>
      <c r="H137" s="231" t="s">
        <v>41</v>
      </c>
      <c r="I137" s="231" t="s">
        <v>41</v>
      </c>
      <c r="J137" s="231" t="s">
        <v>41</v>
      </c>
      <c r="K137" s="231" t="s">
        <v>41</v>
      </c>
      <c r="L137" s="232" t="s">
        <v>41</v>
      </c>
    </row>
    <row r="138" spans="2:12">
      <c r="B138" s="238" t="s">
        <v>44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>
      <c r="B139" s="238" t="s">
        <v>46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>
      <c r="B142" s="238" t="s">
        <v>51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>
      <c r="B143" s="248" t="s">
        <v>52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>
      <c r="B144" s="251" t="s">
        <v>141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>
      <c r="B148" s="251" t="s">
        <v>142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7" thickBot="1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7" thickTop="1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>
      <c r="A153" s="260"/>
      <c r="B153" s="285"/>
      <c r="C153" s="285"/>
      <c r="D153" s="286"/>
      <c r="E153" s="286"/>
      <c r="F153" s="286"/>
      <c r="G153" s="287"/>
      <c r="H153" s="288" t="s">
        <v>143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>
      <c r="A154" s="260"/>
      <c r="B154" s="285"/>
      <c r="C154" s="285"/>
      <c r="D154" s="286"/>
      <c r="E154" s="286"/>
      <c r="F154" s="286"/>
      <c r="G154" s="287"/>
      <c r="H154" s="288" t="s">
        <v>144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>
      <c r="D233" s="280"/>
      <c r="E233" s="280"/>
      <c r="F233" s="280"/>
      <c r="N233" s="261"/>
      <c r="O233" s="263"/>
      <c r="P233" s="261"/>
      <c r="Q233" s="261"/>
    </row>
    <row r="234" spans="2:17" s="262" customFormat="1">
      <c r="D234" s="280"/>
      <c r="E234" s="280"/>
      <c r="F234" s="280"/>
      <c r="N234" s="261"/>
      <c r="O234" s="263"/>
      <c r="P234" s="261"/>
      <c r="Q234" s="261"/>
    </row>
    <row r="235" spans="2:17" s="262" customFormat="1">
      <c r="D235" s="280"/>
      <c r="E235" s="280"/>
      <c r="F235" s="280"/>
      <c r="N235" s="261"/>
      <c r="O235" s="263"/>
      <c r="P235" s="261"/>
      <c r="Q235" s="261"/>
    </row>
    <row r="236" spans="2:17" s="262" customFormat="1">
      <c r="D236" s="280"/>
      <c r="E236" s="280"/>
      <c r="F236" s="280"/>
      <c r="N236" s="261"/>
      <c r="O236" s="263"/>
      <c r="P236" s="261"/>
      <c r="Q236" s="261"/>
    </row>
    <row r="237" spans="2:17" s="262" customFormat="1">
      <c r="D237" s="280"/>
      <c r="E237" s="280"/>
      <c r="F237" s="280"/>
      <c r="N237" s="261"/>
      <c r="O237" s="263"/>
      <c r="P237" s="261"/>
      <c r="Q237" s="261"/>
    </row>
    <row r="238" spans="2:17" s="262" customFormat="1">
      <c r="D238" s="280"/>
      <c r="E238" s="280"/>
      <c r="F238" s="280"/>
      <c r="N238" s="261"/>
      <c r="O238" s="263"/>
      <c r="P238" s="261"/>
      <c r="Q238" s="261"/>
    </row>
    <row r="239" spans="2:17" s="262" customFormat="1">
      <c r="D239" s="280"/>
      <c r="E239" s="280"/>
      <c r="F239" s="280"/>
      <c r="N239" s="261"/>
      <c r="O239" s="263"/>
      <c r="P239" s="261"/>
      <c r="Q239" s="261"/>
    </row>
    <row r="240" spans="2:17" s="262" customFormat="1">
      <c r="D240" s="280"/>
      <c r="E240" s="280"/>
      <c r="F240" s="280"/>
      <c r="N240" s="261"/>
      <c r="O240" s="263"/>
      <c r="P240" s="261"/>
      <c r="Q240" s="261"/>
    </row>
    <row r="241" spans="4:17" s="262" customFormat="1">
      <c r="D241" s="280"/>
      <c r="E241" s="280"/>
      <c r="F241" s="280"/>
      <c r="N241" s="261"/>
      <c r="O241" s="263"/>
      <c r="P241" s="261"/>
      <c r="Q241" s="261"/>
    </row>
    <row r="242" spans="4:17" s="262" customFormat="1">
      <c r="D242" s="280"/>
      <c r="E242" s="280"/>
      <c r="F242" s="280"/>
      <c r="N242" s="261"/>
      <c r="O242" s="263"/>
      <c r="P242" s="261"/>
      <c r="Q242" s="261"/>
    </row>
    <row r="243" spans="4:17" s="262" customFormat="1">
      <c r="D243" s="280"/>
      <c r="E243" s="280"/>
      <c r="F243" s="280"/>
      <c r="N243" s="261"/>
      <c r="O243" s="263"/>
      <c r="P243" s="261"/>
      <c r="Q243" s="261"/>
    </row>
    <row r="244" spans="4:17" s="262" customFormat="1">
      <c r="D244" s="280"/>
      <c r="E244" s="280"/>
      <c r="F244" s="280"/>
      <c r="N244" s="261"/>
      <c r="O244" s="263"/>
      <c r="P244" s="261"/>
      <c r="Q244" s="261"/>
    </row>
    <row r="245" spans="4:17" s="262" customFormat="1">
      <c r="D245" s="280"/>
      <c r="E245" s="280"/>
      <c r="F245" s="280"/>
      <c r="N245" s="261"/>
      <c r="O245" s="263"/>
      <c r="P245" s="261"/>
      <c r="Q245" s="261"/>
    </row>
    <row r="246" spans="4:17" s="262" customFormat="1">
      <c r="D246" s="280"/>
      <c r="E246" s="280"/>
      <c r="F246" s="280"/>
      <c r="N246" s="261"/>
      <c r="O246" s="263"/>
      <c r="P246" s="261"/>
      <c r="Q246" s="261"/>
    </row>
    <row r="247" spans="4:17" s="262" customFormat="1">
      <c r="D247" s="280"/>
      <c r="E247" s="280"/>
      <c r="F247" s="280"/>
      <c r="N247" s="261"/>
      <c r="O247" s="263"/>
      <c r="P247" s="261"/>
      <c r="Q247" s="261"/>
    </row>
    <row r="248" spans="4:17" s="262" customFormat="1">
      <c r="D248" s="280"/>
      <c r="E248" s="280"/>
      <c r="F248" s="280"/>
      <c r="N248" s="261"/>
      <c r="O248" s="263"/>
      <c r="P248" s="261"/>
      <c r="Q248" s="261"/>
    </row>
    <row r="249" spans="4:17" s="262" customFormat="1">
      <c r="D249" s="280"/>
      <c r="E249" s="280"/>
      <c r="F249" s="280"/>
      <c r="N249" s="261"/>
      <c r="O249" s="263"/>
      <c r="P249" s="261"/>
      <c r="Q249" s="261"/>
    </row>
    <row r="250" spans="4:17" s="262" customFormat="1">
      <c r="D250" s="280"/>
      <c r="E250" s="280"/>
      <c r="F250" s="280"/>
      <c r="N250" s="261"/>
      <c r="O250" s="263"/>
      <c r="P250" s="261"/>
      <c r="Q250" s="261"/>
    </row>
    <row r="251" spans="4:17" s="262" customFormat="1">
      <c r="D251" s="280"/>
      <c r="E251" s="280"/>
      <c r="F251" s="280"/>
      <c r="N251" s="261"/>
      <c r="O251" s="263"/>
      <c r="P251" s="261"/>
      <c r="Q251" s="261"/>
    </row>
    <row r="252" spans="4:17" s="262" customFormat="1">
      <c r="D252" s="280"/>
      <c r="E252" s="280"/>
      <c r="F252" s="280"/>
      <c r="N252" s="261"/>
      <c r="O252" s="263"/>
      <c r="P252" s="261"/>
      <c r="Q252" s="261"/>
    </row>
    <row r="253" spans="4:17" s="262" customFormat="1">
      <c r="D253" s="280"/>
      <c r="E253" s="280"/>
      <c r="F253" s="280"/>
      <c r="N253" s="261"/>
      <c r="O253" s="263"/>
      <c r="P253" s="261"/>
      <c r="Q253" s="261"/>
    </row>
    <row r="254" spans="4:17" s="262" customFormat="1">
      <c r="D254" s="280"/>
      <c r="E254" s="280"/>
      <c r="F254" s="280"/>
      <c r="N254" s="261"/>
      <c r="O254" s="263"/>
      <c r="P254" s="261"/>
      <c r="Q254" s="261"/>
    </row>
    <row r="255" spans="4:17" s="262" customFormat="1">
      <c r="D255" s="280"/>
      <c r="E255" s="280"/>
      <c r="F255" s="280"/>
      <c r="N255" s="261"/>
      <c r="O255" s="263"/>
      <c r="P255" s="261"/>
      <c r="Q255" s="261"/>
    </row>
    <row r="256" spans="4:17" s="262" customFormat="1">
      <c r="D256" s="280"/>
      <c r="E256" s="280"/>
      <c r="F256" s="280"/>
      <c r="N256" s="261"/>
      <c r="O256" s="263"/>
      <c r="P256" s="261"/>
      <c r="Q256" s="261"/>
    </row>
    <row r="257" spans="4:17" s="262" customFormat="1">
      <c r="D257" s="280"/>
      <c r="E257" s="280"/>
      <c r="F257" s="280"/>
      <c r="N257" s="261"/>
      <c r="O257" s="263"/>
      <c r="P257" s="261"/>
      <c r="Q257" s="261"/>
    </row>
    <row r="258" spans="4:17" s="262" customFormat="1">
      <c r="D258" s="280"/>
      <c r="E258" s="280"/>
      <c r="F258" s="280"/>
      <c r="N258" s="261"/>
      <c r="O258" s="263"/>
      <c r="P258" s="261"/>
      <c r="Q258" s="261"/>
    </row>
    <row r="259" spans="4:17" s="262" customFormat="1">
      <c r="D259" s="280"/>
      <c r="E259" s="280"/>
      <c r="F259" s="280"/>
      <c r="N259" s="261"/>
      <c r="O259" s="263"/>
      <c r="P259" s="261"/>
      <c r="Q259" s="261"/>
    </row>
    <row r="260" spans="4:17" s="262" customFormat="1">
      <c r="D260" s="280"/>
      <c r="E260" s="280"/>
      <c r="F260" s="280"/>
      <c r="N260" s="261"/>
      <c r="O260" s="263"/>
      <c r="P260" s="261"/>
      <c r="Q260" s="261"/>
    </row>
    <row r="261" spans="4:17" s="262" customFormat="1">
      <c r="D261" s="280"/>
      <c r="E261" s="280"/>
      <c r="F261" s="280"/>
      <c r="N261" s="261"/>
      <c r="O261" s="263"/>
      <c r="P261" s="261"/>
      <c r="Q261" s="261"/>
    </row>
    <row r="262" spans="4:17" s="262" customFormat="1">
      <c r="D262" s="280"/>
      <c r="E262" s="280"/>
      <c r="F262" s="280"/>
      <c r="N262" s="261"/>
      <c r="O262" s="263"/>
      <c r="P262" s="261"/>
      <c r="Q262" s="261"/>
    </row>
    <row r="263" spans="4:17" s="262" customFormat="1">
      <c r="D263" s="280"/>
      <c r="E263" s="280"/>
      <c r="F263" s="280"/>
      <c r="N263" s="261"/>
      <c r="O263" s="263"/>
      <c r="P263" s="261"/>
      <c r="Q263" s="261"/>
    </row>
    <row r="264" spans="4:17" s="262" customFormat="1">
      <c r="D264" s="280"/>
      <c r="E264" s="280"/>
      <c r="F264" s="280"/>
      <c r="N264" s="261"/>
      <c r="O264" s="263"/>
      <c r="P264" s="261"/>
      <c r="Q264" s="261"/>
    </row>
    <row r="265" spans="4:17" s="262" customFormat="1">
      <c r="D265" s="280"/>
      <c r="E265" s="280"/>
      <c r="F265" s="280"/>
      <c r="N265" s="261"/>
      <c r="O265" s="263"/>
      <c r="P265" s="261"/>
      <c r="Q265" s="261"/>
    </row>
    <row r="266" spans="4:17" s="262" customFormat="1">
      <c r="D266" s="280"/>
      <c r="E266" s="280"/>
      <c r="F266" s="280"/>
      <c r="N266" s="261"/>
      <c r="O266" s="263"/>
      <c r="P266" s="261"/>
      <c r="Q266" s="261"/>
    </row>
    <row r="267" spans="4:17" s="262" customFormat="1">
      <c r="D267" s="280"/>
      <c r="E267" s="280"/>
      <c r="F267" s="280"/>
      <c r="N267" s="261"/>
      <c r="O267" s="263"/>
      <c r="P267" s="261"/>
      <c r="Q267" s="261"/>
    </row>
    <row r="268" spans="4:17" s="262" customFormat="1">
      <c r="D268" s="280"/>
      <c r="E268" s="280"/>
      <c r="F268" s="280"/>
      <c r="N268" s="261"/>
      <c r="O268" s="263"/>
      <c r="P268" s="261"/>
      <c r="Q268" s="261"/>
    </row>
    <row r="269" spans="4:17" s="262" customFormat="1">
      <c r="D269" s="280"/>
      <c r="E269" s="280"/>
      <c r="F269" s="280"/>
      <c r="N269" s="261"/>
      <c r="O269" s="263"/>
      <c r="P269" s="261"/>
      <c r="Q269" s="261"/>
    </row>
    <row r="270" spans="4:17" s="262" customFormat="1">
      <c r="D270" s="280"/>
      <c r="E270" s="280"/>
      <c r="F270" s="280"/>
      <c r="N270" s="261"/>
      <c r="O270" s="263"/>
      <c r="P270" s="261"/>
      <c r="Q270" s="261"/>
    </row>
    <row r="271" spans="4:17" s="262" customFormat="1">
      <c r="D271" s="280"/>
      <c r="E271" s="280"/>
      <c r="F271" s="280"/>
      <c r="N271" s="261"/>
      <c r="O271" s="263"/>
      <c r="P271" s="261"/>
      <c r="Q271" s="261"/>
    </row>
    <row r="272" spans="4:17" s="262" customFormat="1">
      <c r="D272" s="280"/>
      <c r="E272" s="280"/>
      <c r="F272" s="280"/>
      <c r="N272" s="261"/>
      <c r="O272" s="263"/>
      <c r="P272" s="261"/>
      <c r="Q272" s="261"/>
    </row>
    <row r="273" spans="4:17" s="262" customFormat="1">
      <c r="D273" s="280"/>
      <c r="E273" s="280"/>
      <c r="F273" s="280"/>
      <c r="N273" s="261"/>
      <c r="O273" s="263"/>
      <c r="P273" s="261"/>
      <c r="Q273" s="261"/>
    </row>
    <row r="274" spans="4:17" s="262" customFormat="1">
      <c r="D274" s="280"/>
      <c r="E274" s="280"/>
      <c r="F274" s="280"/>
      <c r="N274" s="261"/>
      <c r="O274" s="263"/>
      <c r="P274" s="261"/>
      <c r="Q274" s="261"/>
    </row>
    <row r="275" spans="4:17" s="262" customFormat="1">
      <c r="D275" s="280"/>
      <c r="E275" s="280"/>
      <c r="F275" s="280"/>
      <c r="N275" s="261"/>
      <c r="O275" s="263"/>
      <c r="P275" s="261"/>
      <c r="Q275" s="261"/>
    </row>
    <row r="276" spans="4:17" s="262" customFormat="1">
      <c r="D276" s="280"/>
      <c r="E276" s="280"/>
      <c r="F276" s="280"/>
      <c r="N276" s="261"/>
      <c r="O276" s="263"/>
      <c r="P276" s="261"/>
      <c r="Q276" s="261"/>
    </row>
    <row r="277" spans="4:17" s="262" customFormat="1">
      <c r="D277" s="280"/>
      <c r="E277" s="280"/>
      <c r="F277" s="280"/>
      <c r="N277" s="261"/>
      <c r="O277" s="263"/>
      <c r="P277" s="261"/>
      <c r="Q277" s="261"/>
    </row>
    <row r="278" spans="4:17" s="262" customFormat="1">
      <c r="D278" s="280"/>
      <c r="E278" s="280"/>
      <c r="F278" s="280"/>
      <c r="N278" s="261"/>
      <c r="O278" s="263"/>
      <c r="P278" s="261"/>
      <c r="Q278" s="261"/>
    </row>
    <row r="279" spans="4:17" s="262" customFormat="1">
      <c r="D279" s="280"/>
      <c r="E279" s="280"/>
      <c r="F279" s="280"/>
      <c r="N279" s="261"/>
      <c r="O279" s="263"/>
      <c r="P279" s="261"/>
      <c r="Q279" s="261"/>
    </row>
    <row r="280" spans="4:17" s="262" customFormat="1">
      <c r="D280" s="280"/>
      <c r="E280" s="280"/>
      <c r="F280" s="280"/>
      <c r="N280" s="261"/>
      <c r="O280" s="263"/>
      <c r="P280" s="261"/>
      <c r="Q280" s="261"/>
    </row>
    <row r="281" spans="4:17" s="262" customFormat="1">
      <c r="D281" s="280"/>
      <c r="E281" s="280"/>
      <c r="F281" s="280"/>
      <c r="N281" s="261"/>
      <c r="O281" s="263"/>
      <c r="P281" s="261"/>
      <c r="Q281" s="261"/>
    </row>
    <row r="282" spans="4:17" s="262" customFormat="1">
      <c r="D282" s="280"/>
      <c r="E282" s="280"/>
      <c r="F282" s="280"/>
      <c r="N282" s="261"/>
      <c r="O282" s="263"/>
      <c r="P282" s="261"/>
      <c r="Q282" s="261"/>
    </row>
    <row r="283" spans="4:17" s="262" customFormat="1">
      <c r="D283" s="280"/>
      <c r="E283" s="280"/>
      <c r="F283" s="280"/>
      <c r="N283" s="261"/>
      <c r="O283" s="263"/>
      <c r="P283" s="261"/>
      <c r="Q283" s="261"/>
    </row>
    <row r="284" spans="4:17" s="262" customFormat="1">
      <c r="D284" s="280"/>
      <c r="E284" s="280"/>
      <c r="F284" s="280"/>
      <c r="N284" s="261"/>
      <c r="O284" s="263"/>
      <c r="P284" s="261"/>
      <c r="Q284" s="261"/>
    </row>
    <row r="285" spans="4:17" s="262" customFormat="1">
      <c r="D285" s="280"/>
      <c r="E285" s="280"/>
      <c r="F285" s="280"/>
      <c r="N285" s="261"/>
      <c r="O285" s="263"/>
      <c r="P285" s="261"/>
      <c r="Q285" s="261"/>
    </row>
    <row r="286" spans="4:17" s="262" customFormat="1">
      <c r="D286" s="280"/>
      <c r="E286" s="280"/>
      <c r="F286" s="280"/>
      <c r="N286" s="261"/>
      <c r="O286" s="263"/>
      <c r="P286" s="261"/>
      <c r="Q286" s="261"/>
    </row>
    <row r="287" spans="4:17" s="262" customFormat="1">
      <c r="D287" s="280"/>
      <c r="E287" s="280"/>
      <c r="F287" s="280"/>
      <c r="N287" s="261"/>
      <c r="O287" s="263"/>
      <c r="P287" s="261"/>
      <c r="Q287" s="261"/>
    </row>
    <row r="288" spans="4:17" s="262" customFormat="1">
      <c r="D288" s="280"/>
      <c r="E288" s="280"/>
      <c r="F288" s="280"/>
      <c r="N288" s="261"/>
      <c r="O288" s="263"/>
      <c r="P288" s="261"/>
      <c r="Q288" s="261"/>
    </row>
    <row r="289" spans="2:17" s="262" customFormat="1">
      <c r="D289" s="280"/>
      <c r="E289" s="280"/>
      <c r="F289" s="280"/>
      <c r="N289" s="261"/>
      <c r="O289" s="263"/>
      <c r="P289" s="261"/>
      <c r="Q289" s="261"/>
    </row>
    <row r="290" spans="2:17" s="262" customFormat="1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baseColWidth="10" defaultColWidth="8.83203125" defaultRowHeight="15"/>
  <cols>
    <col min="1" max="1" width="9.1640625" style="274"/>
  </cols>
  <sheetData>
    <row r="1" spans="1:4">
      <c r="A1" s="274">
        <v>1</v>
      </c>
      <c r="D1" t="s">
        <v>45</v>
      </c>
    </row>
    <row r="2" spans="1:4">
      <c r="A2" s="274">
        <v>0</v>
      </c>
      <c r="D2" t="s">
        <v>47</v>
      </c>
    </row>
    <row r="3" spans="1:4">
      <c r="D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2"/>
  <sheetViews>
    <sheetView topLeftCell="A41" zoomScaleNormal="100" workbookViewId="0">
      <selection activeCell="E59" sqref="E59"/>
    </sheetView>
  </sheetViews>
  <sheetFormatPr baseColWidth="10" defaultColWidth="8.83203125" defaultRowHeight="15"/>
  <cols>
    <col min="1" max="1" width="36.6640625" bestFit="1" customWidth="1"/>
    <col min="2" max="2" width="10" bestFit="1" customWidth="1"/>
  </cols>
  <sheetData>
    <row r="1" spans="1:2">
      <c r="A1" s="26" t="s">
        <v>145</v>
      </c>
      <c r="B1" s="21">
        <v>0.41</v>
      </c>
    </row>
    <row r="2" spans="1:2">
      <c r="A2" s="26" t="s">
        <v>146</v>
      </c>
      <c r="B2" s="40">
        <v>0.57709999999999995</v>
      </c>
    </row>
    <row r="3" spans="1:2">
      <c r="A3" s="26" t="s">
        <v>147</v>
      </c>
      <c r="B3" s="40">
        <v>0.16</v>
      </c>
    </row>
    <row r="4" spans="1:2">
      <c r="A4" s="26" t="s">
        <v>148</v>
      </c>
      <c r="B4" s="40">
        <v>0.05</v>
      </c>
    </row>
    <row r="5" spans="1:2">
      <c r="A5" s="26" t="s">
        <v>149</v>
      </c>
      <c r="B5" s="40">
        <v>0.14000000000000001</v>
      </c>
    </row>
    <row r="6" spans="1:2">
      <c r="A6" s="26" t="s">
        <v>150</v>
      </c>
      <c r="B6" s="40">
        <v>0.25</v>
      </c>
    </row>
    <row r="7" spans="1:2">
      <c r="A7" s="26" t="s">
        <v>151</v>
      </c>
      <c r="B7" s="21">
        <v>0.39500000000000002</v>
      </c>
    </row>
    <row r="8" spans="1:2">
      <c r="A8" s="26" t="s">
        <v>152</v>
      </c>
      <c r="B8" s="40">
        <v>0.61850000000000005</v>
      </c>
    </row>
    <row r="9" spans="1:2">
      <c r="A9" s="26" t="s">
        <v>153</v>
      </c>
      <c r="B9" s="40">
        <v>0.13</v>
      </c>
    </row>
    <row r="10" spans="1:2">
      <c r="A10" s="26" t="s">
        <v>154</v>
      </c>
      <c r="B10" s="40">
        <v>0.06</v>
      </c>
    </row>
    <row r="11" spans="1:2">
      <c r="A11" s="26" t="s">
        <v>155</v>
      </c>
      <c r="B11" s="40">
        <v>0.14499999999999999</v>
      </c>
    </row>
    <row r="12" spans="1:2">
      <c r="A12" s="26" t="s">
        <v>156</v>
      </c>
      <c r="B12" s="40">
        <v>0.18</v>
      </c>
    </row>
    <row r="13" spans="1:2">
      <c r="A13" s="26" t="s">
        <v>157</v>
      </c>
      <c r="B13" s="21">
        <v>0.4</v>
      </c>
    </row>
    <row r="14" spans="1:2">
      <c r="A14" s="26" t="s">
        <v>158</v>
      </c>
      <c r="B14" s="40">
        <v>0.63719999999999999</v>
      </c>
    </row>
    <row r="15" spans="1:2">
      <c r="A15" s="26" t="s">
        <v>159</v>
      </c>
      <c r="B15" s="40">
        <v>0.13</v>
      </c>
    </row>
    <row r="16" spans="1:2">
      <c r="A16" s="26" t="s">
        <v>160</v>
      </c>
      <c r="B16" s="40">
        <v>0.06</v>
      </c>
    </row>
    <row r="17" spans="1:2">
      <c r="A17" s="26" t="s">
        <v>161</v>
      </c>
      <c r="B17" s="40">
        <v>0.14000000000000001</v>
      </c>
    </row>
    <row r="18" spans="1:2">
      <c r="A18" s="26" t="s">
        <v>162</v>
      </c>
      <c r="B18" s="40">
        <v>0.23</v>
      </c>
    </row>
    <row r="19" spans="1:2">
      <c r="A19" s="26" t="s">
        <v>163</v>
      </c>
      <c r="B19" s="21">
        <v>0.4</v>
      </c>
    </row>
    <row r="20" spans="1:2">
      <c r="A20" s="26" t="s">
        <v>164</v>
      </c>
      <c r="B20" s="40">
        <v>0.64449999999999996</v>
      </c>
    </row>
    <row r="21" spans="1:2">
      <c r="A21" s="26" t="s">
        <v>165</v>
      </c>
      <c r="B21" s="40">
        <v>0.13</v>
      </c>
    </row>
    <row r="22" spans="1:2">
      <c r="A22" s="26" t="s">
        <v>166</v>
      </c>
      <c r="B22" s="40">
        <v>0.06</v>
      </c>
    </row>
    <row r="23" spans="1:2">
      <c r="A23" s="26" t="s">
        <v>167</v>
      </c>
      <c r="B23" s="40">
        <v>0.14000000000000001</v>
      </c>
    </row>
    <row r="24" spans="1:2">
      <c r="A24" s="26" t="s">
        <v>168</v>
      </c>
      <c r="B24" s="40">
        <v>0.28000000000000003</v>
      </c>
    </row>
    <row r="25" spans="1:2">
      <c r="A25" s="26" t="s">
        <v>169</v>
      </c>
      <c r="B25" s="21">
        <v>0.39500000000000002</v>
      </c>
    </row>
    <row r="26" spans="1:2">
      <c r="A26" s="26" t="s">
        <v>170</v>
      </c>
      <c r="B26" s="40">
        <v>0.63429999999999997</v>
      </c>
    </row>
    <row r="27" spans="1:2">
      <c r="A27" s="26" t="s">
        <v>171</v>
      </c>
      <c r="B27" s="40">
        <v>0.13</v>
      </c>
    </row>
    <row r="28" spans="1:2">
      <c r="A28" s="26" t="s">
        <v>172</v>
      </c>
      <c r="B28" s="40">
        <v>5.5E-2</v>
      </c>
    </row>
    <row r="29" spans="1:2">
      <c r="A29" s="26" t="s">
        <v>173</v>
      </c>
      <c r="B29" s="40">
        <v>0.14000000000000001</v>
      </c>
    </row>
    <row r="30" spans="1:2">
      <c r="A30" s="26" t="s">
        <v>174</v>
      </c>
      <c r="B30" s="40">
        <v>0.31</v>
      </c>
    </row>
    <row r="31" spans="1:2">
      <c r="A31" s="26" t="s">
        <v>175</v>
      </c>
      <c r="B31" s="21">
        <v>0.375</v>
      </c>
    </row>
    <row r="32" spans="1:2">
      <c r="A32" s="26" t="s">
        <v>176</v>
      </c>
      <c r="B32" s="40">
        <v>0.59589999999999999</v>
      </c>
    </row>
    <row r="33" spans="1:2">
      <c r="A33" s="26" t="s">
        <v>177</v>
      </c>
      <c r="B33" s="40">
        <v>0.13</v>
      </c>
    </row>
    <row r="34" spans="1:2">
      <c r="A34" s="26" t="s">
        <v>178</v>
      </c>
      <c r="B34" s="40">
        <v>5.5E-2</v>
      </c>
    </row>
    <row r="35" spans="1:2">
      <c r="A35" s="26" t="s">
        <v>179</v>
      </c>
      <c r="B35" s="40">
        <v>0.14000000000000001</v>
      </c>
    </row>
    <row r="36" spans="1:2">
      <c r="A36" s="26" t="s">
        <v>180</v>
      </c>
      <c r="B36" s="40">
        <v>0.28000000000000003</v>
      </c>
    </row>
    <row r="37" spans="1:2">
      <c r="A37" s="26" t="s">
        <v>181</v>
      </c>
      <c r="B37" s="21">
        <v>0.36499999999999999</v>
      </c>
    </row>
    <row r="38" spans="1:2">
      <c r="A38" s="26" t="s">
        <v>182</v>
      </c>
      <c r="B38" s="40">
        <v>0.57350000000000001</v>
      </c>
    </row>
    <row r="39" spans="1:2">
      <c r="A39" s="26" t="s">
        <v>183</v>
      </c>
      <c r="B39" s="40">
        <v>0.13</v>
      </c>
    </row>
    <row r="40" spans="1:2">
      <c r="A40" s="26" t="s">
        <v>184</v>
      </c>
      <c r="B40" s="40">
        <v>5.5E-2</v>
      </c>
    </row>
    <row r="41" spans="1:2">
      <c r="A41" s="26" t="s">
        <v>185</v>
      </c>
      <c r="B41" s="40">
        <v>0.14000000000000001</v>
      </c>
    </row>
    <row r="42" spans="1:2">
      <c r="A42" s="26" t="s">
        <v>186</v>
      </c>
      <c r="B42" s="40">
        <v>0.3</v>
      </c>
    </row>
    <row r="43" spans="1:2">
      <c r="A43" s="26" t="s">
        <v>187</v>
      </c>
      <c r="B43" s="21">
        <v>0.36499999999999999</v>
      </c>
    </row>
    <row r="44" spans="1:2">
      <c r="A44" s="26" t="s">
        <v>188</v>
      </c>
      <c r="B44" s="40">
        <v>0.60819999999999996</v>
      </c>
    </row>
    <row r="45" spans="1:2">
      <c r="A45" s="26" t="s">
        <v>189</v>
      </c>
      <c r="B45" s="40">
        <v>0.13500000000000001</v>
      </c>
    </row>
    <row r="46" spans="1:2">
      <c r="A46" s="26" t="s">
        <v>190</v>
      </c>
      <c r="B46" s="40">
        <v>5.5E-2</v>
      </c>
    </row>
    <row r="47" spans="1:2">
      <c r="A47" s="26" t="s">
        <v>191</v>
      </c>
      <c r="B47" s="40">
        <v>0.14000000000000001</v>
      </c>
    </row>
    <row r="48" spans="1:2">
      <c r="A48" s="26" t="s">
        <v>192</v>
      </c>
      <c r="B48" s="40">
        <v>0.31</v>
      </c>
    </row>
    <row r="49" spans="1:2">
      <c r="A49" s="26" t="s">
        <v>193</v>
      </c>
      <c r="B49" s="21">
        <v>0.375</v>
      </c>
    </row>
    <row r="50" spans="1:2">
      <c r="A50" s="26" t="s">
        <v>194</v>
      </c>
      <c r="B50" s="40">
        <v>0.62370000000000003</v>
      </c>
    </row>
    <row r="51" spans="1:2">
      <c r="A51" s="26" t="s">
        <v>195</v>
      </c>
      <c r="B51" s="40">
        <v>0.13500000000000001</v>
      </c>
    </row>
    <row r="52" spans="1:2">
      <c r="A52" s="26" t="s">
        <v>196</v>
      </c>
      <c r="B52" s="40">
        <v>5.5E-2</v>
      </c>
    </row>
    <row r="53" spans="1:2">
      <c r="A53" s="26" t="s">
        <v>197</v>
      </c>
      <c r="B53" s="40">
        <v>0.14499999999999999</v>
      </c>
    </row>
    <row r="54" spans="1:2">
      <c r="A54" s="26" t="s">
        <v>198</v>
      </c>
      <c r="B54" s="40">
        <v>0.31</v>
      </c>
    </row>
    <row r="55" spans="1:2">
      <c r="A55" s="26" t="s">
        <v>199</v>
      </c>
      <c r="B55" s="21">
        <v>0.38</v>
      </c>
    </row>
    <row r="56" spans="1:2">
      <c r="A56" s="26" t="s">
        <v>200</v>
      </c>
      <c r="B56" s="40">
        <v>0.63959999999999995</v>
      </c>
    </row>
    <row r="57" spans="1:2">
      <c r="A57" s="26" t="s">
        <v>201</v>
      </c>
      <c r="B57" s="40">
        <v>0.13500000000000001</v>
      </c>
    </row>
    <row r="58" spans="1:2">
      <c r="A58" s="26" t="s">
        <v>202</v>
      </c>
      <c r="B58" s="40">
        <v>5.5E-2</v>
      </c>
    </row>
    <row r="59" spans="1:2">
      <c r="A59" s="26" t="s">
        <v>203</v>
      </c>
      <c r="B59" s="40">
        <v>0.14499999999999999</v>
      </c>
    </row>
    <row r="60" spans="1:2">
      <c r="A60" s="26" t="s">
        <v>204</v>
      </c>
      <c r="B60" s="40">
        <v>0.3</v>
      </c>
    </row>
    <row r="61" spans="1:2">
      <c r="A61" s="26" t="s">
        <v>207</v>
      </c>
      <c r="B61" s="21">
        <v>0.38</v>
      </c>
    </row>
    <row r="62" spans="1:2">
      <c r="A62" s="26" t="s">
        <v>208</v>
      </c>
      <c r="B62" s="40">
        <v>0.63959999999999995</v>
      </c>
    </row>
    <row r="63" spans="1:2">
      <c r="A63" s="26" t="s">
        <v>209</v>
      </c>
      <c r="B63" s="40">
        <v>0.13500000000000001</v>
      </c>
    </row>
    <row r="64" spans="1:2">
      <c r="A64" s="26" t="s">
        <v>210</v>
      </c>
      <c r="B64" s="40">
        <v>5.5E-2</v>
      </c>
    </row>
    <row r="65" spans="1:2">
      <c r="A65" s="26" t="s">
        <v>211</v>
      </c>
      <c r="B65" s="40">
        <v>0.14499999999999999</v>
      </c>
    </row>
    <row r="66" spans="1:2">
      <c r="A66" s="26" t="s">
        <v>212</v>
      </c>
      <c r="B66" s="40">
        <v>0.3</v>
      </c>
    </row>
    <row r="67" spans="1:2">
      <c r="A67" s="26" t="s">
        <v>221</v>
      </c>
      <c r="B67" s="40">
        <v>0.38</v>
      </c>
    </row>
    <row r="68" spans="1:2">
      <c r="A68" s="26" t="s">
        <v>222</v>
      </c>
      <c r="B68" s="40">
        <v>0.63959999999999995</v>
      </c>
    </row>
    <row r="69" spans="1:2">
      <c r="A69" s="26" t="s">
        <v>223</v>
      </c>
      <c r="B69" s="40">
        <v>0.13500000000000001</v>
      </c>
    </row>
    <row r="70" spans="1:2">
      <c r="A70" s="26" t="s">
        <v>224</v>
      </c>
      <c r="B70" s="40">
        <v>5.5E-2</v>
      </c>
    </row>
    <row r="71" spans="1:2">
      <c r="A71" s="26" t="s">
        <v>225</v>
      </c>
      <c r="B71" s="40">
        <v>0.14000000000000001</v>
      </c>
    </row>
    <row r="72" spans="1:2">
      <c r="A72" s="26" t="s">
        <v>226</v>
      </c>
      <c r="B72" s="40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baseColWidth="10" defaultColWidth="8.83203125" defaultRowHeight="15"/>
  <sheetData>
    <row r="1" spans="1:33" ht="16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6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6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6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6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6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6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6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Stephen Pallas</cp:lastModifiedBy>
  <dcterms:created xsi:type="dcterms:W3CDTF">2021-06-08T16:56:31Z</dcterms:created>
  <dcterms:modified xsi:type="dcterms:W3CDTF">2026-05-11T20:01:44Z</dcterms:modified>
</cp:coreProperties>
</file>